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twks\Desktop\РАБОЧИЙ СТОЛ\ПРАЙС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9" i="1" l="1"/>
  <c r="N199" i="1"/>
  <c r="O199" i="1"/>
  <c r="M200" i="1"/>
  <c r="N200" i="1"/>
  <c r="O200" i="1"/>
  <c r="M201" i="1"/>
  <c r="N201" i="1"/>
  <c r="O201" i="1"/>
  <c r="M202" i="1"/>
  <c r="N202" i="1"/>
  <c r="O202" i="1"/>
  <c r="M203" i="1"/>
  <c r="N203" i="1"/>
  <c r="O203" i="1"/>
  <c r="M204" i="1"/>
  <c r="N204" i="1"/>
  <c r="O204" i="1"/>
  <c r="H203" i="1" l="1"/>
  <c r="J212" i="1" l="1"/>
  <c r="J211" i="1"/>
  <c r="J210" i="1"/>
  <c r="J209" i="1"/>
  <c r="G162" i="1" l="1"/>
  <c r="I194" i="1"/>
  <c r="H194" i="1"/>
  <c r="G194" i="1"/>
  <c r="F194" i="1"/>
  <c r="I193" i="1"/>
  <c r="H193" i="1"/>
  <c r="G193" i="1"/>
  <c r="F193" i="1"/>
  <c r="J133" i="1" l="1"/>
  <c r="J132" i="1"/>
  <c r="J131" i="1"/>
  <c r="I133" i="1"/>
  <c r="I132" i="1"/>
  <c r="I131" i="1"/>
  <c r="J149" i="1"/>
  <c r="J148" i="1"/>
  <c r="J145" i="1"/>
  <c r="J142" i="1"/>
  <c r="J141" i="1"/>
  <c r="J140" i="1"/>
  <c r="J138" i="1"/>
  <c r="I138" i="1"/>
  <c r="I212" i="1"/>
  <c r="I211" i="1"/>
  <c r="I210" i="1"/>
  <c r="I209" i="1"/>
  <c r="H212" i="1"/>
  <c r="H211" i="1"/>
  <c r="H210" i="1"/>
  <c r="H209" i="1"/>
  <c r="J204" i="1"/>
  <c r="I204" i="1"/>
  <c r="H204" i="1"/>
  <c r="J203" i="1"/>
  <c r="J202" i="1"/>
  <c r="J200" i="1"/>
  <c r="I203" i="1"/>
  <c r="I202" i="1"/>
  <c r="I200" i="1"/>
  <c r="H202" i="1"/>
  <c r="H200" i="1"/>
  <c r="J201" i="1"/>
  <c r="I201" i="1"/>
  <c r="H201" i="1"/>
  <c r="J199" i="1"/>
  <c r="I199" i="1"/>
  <c r="H199" i="1"/>
  <c r="J245" i="1"/>
  <c r="I245" i="1"/>
  <c r="H245" i="1"/>
  <c r="G245" i="1"/>
  <c r="F245" i="1"/>
  <c r="J244" i="1"/>
  <c r="I244" i="1"/>
  <c r="H244" i="1"/>
  <c r="G244" i="1"/>
  <c r="F244" i="1"/>
  <c r="J243" i="1"/>
  <c r="I243" i="1"/>
  <c r="H243" i="1"/>
  <c r="G243" i="1"/>
  <c r="F243" i="1"/>
  <c r="J242" i="1"/>
  <c r="I242" i="1"/>
  <c r="H242" i="1"/>
  <c r="G242" i="1"/>
  <c r="F242" i="1"/>
  <c r="J241" i="1"/>
  <c r="I241" i="1"/>
  <c r="H241" i="1"/>
  <c r="G241" i="1"/>
  <c r="F241" i="1"/>
  <c r="J240" i="1"/>
  <c r="I240" i="1"/>
  <c r="H240" i="1"/>
  <c r="G240" i="1"/>
  <c r="F240" i="1"/>
  <c r="J147" i="1"/>
  <c r="J146" i="1"/>
  <c r="J144" i="1"/>
  <c r="J143" i="1"/>
  <c r="J139" i="1"/>
  <c r="G212" i="1"/>
  <c r="F212" i="1"/>
  <c r="G211" i="1"/>
  <c r="F211" i="1"/>
  <c r="G210" i="1"/>
  <c r="F210" i="1"/>
  <c r="G209" i="1"/>
  <c r="F209" i="1"/>
  <c r="I223" i="1"/>
  <c r="H223" i="1"/>
  <c r="G223" i="1"/>
  <c r="F223" i="1"/>
  <c r="H133" i="1"/>
  <c r="G133" i="1"/>
  <c r="H132" i="1"/>
  <c r="G132" i="1"/>
  <c r="H131" i="1"/>
  <c r="G13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23" i="1"/>
  <c r="I123" i="1"/>
  <c r="H123" i="1"/>
  <c r="G123" i="1"/>
  <c r="J117" i="1"/>
  <c r="I117" i="1"/>
  <c r="H117" i="1"/>
  <c r="G117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69" i="1"/>
  <c r="I169" i="1"/>
  <c r="H169" i="1"/>
  <c r="G169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64" i="1"/>
  <c r="I164" i="1"/>
  <c r="H164" i="1"/>
  <c r="G164" i="1"/>
  <c r="J163" i="1"/>
  <c r="I163" i="1"/>
  <c r="H163" i="1"/>
  <c r="G163" i="1"/>
  <c r="J162" i="1"/>
  <c r="I162" i="1"/>
  <c r="H162" i="1"/>
  <c r="J157" i="1"/>
  <c r="I157" i="1"/>
  <c r="H157" i="1"/>
  <c r="G157" i="1"/>
  <c r="J156" i="1"/>
  <c r="I156" i="1"/>
  <c r="H156" i="1"/>
  <c r="G156" i="1"/>
  <c r="J155" i="1"/>
  <c r="I155" i="1"/>
  <c r="H155" i="1"/>
  <c r="G155" i="1"/>
  <c r="J154" i="1"/>
  <c r="I154" i="1"/>
  <c r="H154" i="1"/>
  <c r="G154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F253" i="1"/>
  <c r="F254" i="1"/>
  <c r="G138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H138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220" i="1"/>
  <c r="G220" i="1"/>
  <c r="H220" i="1"/>
  <c r="I220" i="1"/>
  <c r="E343" i="1"/>
  <c r="E318" i="1"/>
  <c r="E319" i="1"/>
  <c r="C311" i="1"/>
  <c r="C312" i="1"/>
  <c r="J121" i="1"/>
  <c r="I121" i="1"/>
  <c r="H121" i="1"/>
  <c r="G121" i="1"/>
  <c r="J115" i="1"/>
  <c r="I115" i="1"/>
  <c r="H115" i="1"/>
  <c r="G115" i="1"/>
  <c r="J71" i="1"/>
  <c r="J72" i="1"/>
  <c r="J73" i="1"/>
  <c r="J74" i="1"/>
  <c r="J75" i="1"/>
  <c r="I71" i="1"/>
  <c r="I72" i="1"/>
  <c r="I73" i="1"/>
  <c r="I74" i="1"/>
  <c r="I75" i="1"/>
  <c r="H71" i="1"/>
  <c r="H72" i="1"/>
  <c r="H73" i="1"/>
  <c r="H74" i="1"/>
  <c r="H75" i="1"/>
  <c r="G71" i="1"/>
  <c r="G72" i="1"/>
  <c r="G73" i="1"/>
  <c r="G74" i="1"/>
  <c r="G75" i="1"/>
  <c r="G37" i="1" l="1"/>
  <c r="F277" i="1" l="1"/>
  <c r="F278" i="1"/>
  <c r="E337" i="1" l="1"/>
  <c r="E338" i="1"/>
  <c r="E339" i="1"/>
  <c r="E354" i="1" l="1"/>
  <c r="E320" i="1"/>
  <c r="E326" i="1" l="1"/>
  <c r="J69" i="1" l="1"/>
  <c r="I69" i="1"/>
  <c r="H69" i="1"/>
  <c r="G69" i="1"/>
  <c r="E327" i="1"/>
  <c r="F294" i="1"/>
  <c r="F295" i="1"/>
  <c r="E294" i="1"/>
  <c r="E295" i="1"/>
  <c r="E293" i="1"/>
  <c r="F293" i="1"/>
  <c r="E285" i="1"/>
  <c r="E286" i="1"/>
  <c r="E287" i="1"/>
  <c r="E288" i="1"/>
  <c r="E289" i="1"/>
  <c r="I17" i="1" l="1"/>
  <c r="H17" i="1"/>
  <c r="H16" i="1"/>
  <c r="I19" i="1"/>
  <c r="H19" i="1"/>
  <c r="G19" i="1"/>
  <c r="I18" i="1"/>
  <c r="H18" i="1"/>
  <c r="G18" i="1"/>
  <c r="G17" i="1"/>
  <c r="I16" i="1"/>
  <c r="G16" i="1"/>
  <c r="F274" i="1" l="1"/>
  <c r="F276" i="1"/>
  <c r="F275" i="1"/>
  <c r="J101" i="1" l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J97" i="1"/>
  <c r="I97" i="1"/>
  <c r="H97" i="1"/>
  <c r="G97" i="1"/>
  <c r="J96" i="1"/>
  <c r="I96" i="1"/>
  <c r="H96" i="1"/>
  <c r="G96" i="1"/>
  <c r="J95" i="1"/>
  <c r="I95" i="1"/>
  <c r="H95" i="1"/>
  <c r="G95" i="1"/>
  <c r="J94" i="1"/>
  <c r="J93" i="1" s="1"/>
  <c r="I94" i="1"/>
  <c r="H94" i="1"/>
  <c r="G94" i="1"/>
  <c r="I93" i="1"/>
  <c r="H93" i="1"/>
  <c r="G93" i="1"/>
  <c r="J88" i="1"/>
  <c r="I88" i="1"/>
  <c r="H88" i="1"/>
  <c r="G88" i="1"/>
  <c r="J87" i="1"/>
  <c r="I87" i="1"/>
  <c r="H87" i="1"/>
  <c r="G87" i="1"/>
  <c r="J86" i="1"/>
  <c r="I86" i="1"/>
  <c r="H86" i="1"/>
  <c r="G86" i="1"/>
  <c r="J85" i="1"/>
  <c r="I85" i="1"/>
  <c r="H85" i="1"/>
  <c r="G85" i="1"/>
  <c r="J84" i="1"/>
  <c r="I84" i="1"/>
  <c r="H84" i="1"/>
  <c r="G84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0" i="1"/>
  <c r="I70" i="1"/>
  <c r="H70" i="1"/>
  <c r="G70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I34" i="1" l="1"/>
  <c r="H34" i="1"/>
  <c r="G34" i="1"/>
  <c r="E307" i="1" l="1"/>
  <c r="E305" i="1"/>
  <c r="E324" i="1"/>
  <c r="E323" i="1"/>
  <c r="E321" i="1"/>
  <c r="E322" i="1"/>
  <c r="I40" i="1" l="1"/>
  <c r="H40" i="1"/>
  <c r="I38" i="1"/>
  <c r="H38" i="1"/>
  <c r="I36" i="1"/>
  <c r="H36" i="1"/>
  <c r="G40" i="1"/>
  <c r="G38" i="1"/>
  <c r="G36" i="1"/>
  <c r="F230" i="1" l="1"/>
  <c r="E350" i="1" l="1"/>
  <c r="E345" i="1"/>
  <c r="E346" i="1"/>
  <c r="E347" i="1"/>
  <c r="E348" i="1"/>
  <c r="E349" i="1"/>
  <c r="E344" i="1" l="1"/>
  <c r="H45" i="1" l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G46" i="1"/>
  <c r="G47" i="1"/>
  <c r="G48" i="1"/>
  <c r="G49" i="1"/>
  <c r="G50" i="1"/>
  <c r="G51" i="1"/>
  <c r="G52" i="1"/>
  <c r="G53" i="1"/>
  <c r="G45" i="1"/>
  <c r="H33" i="1"/>
  <c r="I33" i="1"/>
  <c r="H35" i="1"/>
  <c r="I35" i="1"/>
  <c r="H37" i="1"/>
  <c r="I37" i="1"/>
  <c r="H39" i="1"/>
  <c r="I39" i="1"/>
  <c r="G35" i="1"/>
  <c r="G39" i="1"/>
  <c r="G33" i="1"/>
  <c r="H24" i="1"/>
  <c r="I24" i="1"/>
  <c r="H25" i="1"/>
  <c r="I25" i="1"/>
  <c r="H26" i="1"/>
  <c r="I26" i="1"/>
  <c r="H27" i="1"/>
  <c r="I27" i="1"/>
  <c r="H28" i="1"/>
  <c r="I28" i="1"/>
  <c r="G25" i="1"/>
  <c r="G26" i="1"/>
  <c r="G27" i="1"/>
  <c r="G28" i="1"/>
  <c r="G24" i="1"/>
  <c r="I221" i="1" l="1"/>
  <c r="I222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129" i="1"/>
  <c r="J129" i="1"/>
  <c r="I130" i="1"/>
  <c r="J130" i="1"/>
  <c r="J128" i="1"/>
  <c r="J107" i="1"/>
  <c r="J108" i="1"/>
  <c r="J112" i="1"/>
  <c r="J113" i="1"/>
  <c r="J114" i="1"/>
  <c r="J116" i="1"/>
  <c r="J122" i="1"/>
  <c r="J106" i="1"/>
  <c r="F225" i="1" l="1"/>
  <c r="F255" i="1" l="1"/>
  <c r="F221" i="1"/>
  <c r="G221" i="1"/>
  <c r="H221" i="1"/>
  <c r="F222" i="1"/>
  <c r="G222" i="1"/>
  <c r="H222" i="1"/>
  <c r="F224" i="1"/>
  <c r="G224" i="1"/>
  <c r="H224" i="1"/>
  <c r="G225" i="1"/>
  <c r="H225" i="1"/>
  <c r="F226" i="1"/>
  <c r="G226" i="1"/>
  <c r="H226" i="1"/>
  <c r="F227" i="1"/>
  <c r="G227" i="1"/>
  <c r="H227" i="1"/>
  <c r="F228" i="1"/>
  <c r="G228" i="1"/>
  <c r="H228" i="1"/>
  <c r="F229" i="1"/>
  <c r="G229" i="1"/>
  <c r="H229" i="1"/>
  <c r="G230" i="1"/>
  <c r="H230" i="1"/>
  <c r="F231" i="1"/>
  <c r="G231" i="1"/>
  <c r="H231" i="1"/>
  <c r="F232" i="1"/>
  <c r="G232" i="1"/>
  <c r="H232" i="1"/>
  <c r="F233" i="1"/>
  <c r="G233" i="1"/>
  <c r="H233" i="1"/>
  <c r="F234" i="1"/>
  <c r="G234" i="1"/>
  <c r="H234" i="1"/>
  <c r="F235" i="1"/>
  <c r="G235" i="1"/>
  <c r="H235" i="1"/>
  <c r="I128" i="1" l="1"/>
  <c r="I106" i="1"/>
  <c r="I107" i="1"/>
  <c r="I108" i="1"/>
  <c r="I112" i="1"/>
  <c r="I113" i="1"/>
  <c r="I114" i="1"/>
  <c r="I116" i="1"/>
  <c r="I122" i="1"/>
  <c r="G11" i="1" l="1"/>
  <c r="G8" i="1"/>
  <c r="C314" i="1" l="1"/>
  <c r="E334" i="1"/>
  <c r="E335" i="1"/>
  <c r="E336" i="1"/>
  <c r="E333" i="1"/>
  <c r="E325" i="1"/>
  <c r="E328" i="1"/>
  <c r="E329" i="1"/>
  <c r="C313" i="1"/>
  <c r="E303" i="1"/>
  <c r="E304" i="1"/>
  <c r="E306" i="1"/>
  <c r="E302" i="1"/>
  <c r="E284" i="1"/>
  <c r="F265" i="1"/>
  <c r="F266" i="1"/>
  <c r="F264" i="1"/>
  <c r="F256" i="1"/>
  <c r="F257" i="1"/>
  <c r="F258" i="1"/>
  <c r="F259" i="1"/>
  <c r="G129" i="1"/>
  <c r="H129" i="1"/>
  <c r="G130" i="1"/>
  <c r="H130" i="1"/>
  <c r="H128" i="1"/>
  <c r="G128" i="1"/>
  <c r="G112" i="1"/>
  <c r="H112" i="1"/>
  <c r="G113" i="1"/>
  <c r="H113" i="1"/>
  <c r="G114" i="1"/>
  <c r="H114" i="1"/>
  <c r="G116" i="1"/>
  <c r="H116" i="1"/>
  <c r="G122" i="1"/>
  <c r="H122" i="1"/>
  <c r="H108" i="1"/>
  <c r="G108" i="1"/>
  <c r="H107" i="1"/>
  <c r="G107" i="1"/>
  <c r="H106" i="1"/>
  <c r="G106" i="1"/>
  <c r="G9" i="1"/>
  <c r="G10" i="1"/>
</calcChain>
</file>

<file path=xl/sharedStrings.xml><?xml version="1.0" encoding="utf-8"?>
<sst xmlns="http://schemas.openxmlformats.org/spreadsheetml/2006/main" count="849" uniqueCount="377">
  <si>
    <t>Воздушные завесы</t>
  </si>
  <si>
    <t>Скидка, %</t>
  </si>
  <si>
    <t>Электрические тепловые завесы</t>
  </si>
  <si>
    <t>Серия К</t>
  </si>
  <si>
    <t>Модель</t>
  </si>
  <si>
    <t>Мощность, кВт</t>
  </si>
  <si>
    <t>Высота установки, м</t>
  </si>
  <si>
    <t>Длина, мм</t>
  </si>
  <si>
    <t>Δt, °C при макс. мощности</t>
  </si>
  <si>
    <t xml:space="preserve">Расход воздуха,  м³/ч </t>
  </si>
  <si>
    <t>Цена, руб</t>
  </si>
  <si>
    <t>К2</t>
  </si>
  <si>
    <t>До 1,5</t>
  </si>
  <si>
    <t>К3</t>
  </si>
  <si>
    <t>К5</t>
  </si>
  <si>
    <t>К6</t>
  </si>
  <si>
    <t>Серия А</t>
  </si>
  <si>
    <t>Цена Techno, руб</t>
  </si>
  <si>
    <t>А3</t>
  </si>
  <si>
    <t>до 2,2</t>
  </si>
  <si>
    <t>А5</t>
  </si>
  <si>
    <t>А6</t>
  </si>
  <si>
    <t>А9</t>
  </si>
  <si>
    <t>Серия М</t>
  </si>
  <si>
    <t>Δt, °C при макс. мощности  Vmax / Vmin</t>
  </si>
  <si>
    <t>М3</t>
  </si>
  <si>
    <t>до 2,3</t>
  </si>
  <si>
    <t>М6</t>
  </si>
  <si>
    <t>М9</t>
  </si>
  <si>
    <t>Серия Т100Е</t>
  </si>
  <si>
    <t>Т103E10</t>
  </si>
  <si>
    <t>Т105E10</t>
  </si>
  <si>
    <t>Т106E10</t>
  </si>
  <si>
    <t>T104E15</t>
  </si>
  <si>
    <t>T107E15</t>
  </si>
  <si>
    <t>Т109E15</t>
  </si>
  <si>
    <t>T106E20</t>
  </si>
  <si>
    <t>T110E20</t>
  </si>
  <si>
    <t>Т112E20</t>
  </si>
  <si>
    <t>Серия Т200Е</t>
  </si>
  <si>
    <t>Цена Zinc, руб</t>
  </si>
  <si>
    <t>Т204Е10</t>
  </si>
  <si>
    <t>Т206Е10</t>
  </si>
  <si>
    <t>T209E10</t>
  </si>
  <si>
    <t>Т207Е15</t>
  </si>
  <si>
    <t>Т209Е15</t>
  </si>
  <si>
    <t>Т214Е15</t>
  </si>
  <si>
    <t>Т209Е20</t>
  </si>
  <si>
    <t>Т212Е20</t>
  </si>
  <si>
    <t>T218E20</t>
  </si>
  <si>
    <t>Серия Т300Е</t>
  </si>
  <si>
    <t>Т306Е10</t>
  </si>
  <si>
    <t>до 3,6</t>
  </si>
  <si>
    <t>Т309Е10</t>
  </si>
  <si>
    <t>Т309Е15</t>
  </si>
  <si>
    <t>Т314Е15</t>
  </si>
  <si>
    <t>Т312Е20</t>
  </si>
  <si>
    <t>Т318Е20</t>
  </si>
  <si>
    <t>Серия Х400Е</t>
  </si>
  <si>
    <t>Х409Е10</t>
  </si>
  <si>
    <t>Х410Е10</t>
  </si>
  <si>
    <t>Х412Е10</t>
  </si>
  <si>
    <t>X414E15</t>
  </si>
  <si>
    <t>X416E15</t>
  </si>
  <si>
    <t>X418E15</t>
  </si>
  <si>
    <t>Х418Е20</t>
  </si>
  <si>
    <t>Х421Е20</t>
  </si>
  <si>
    <t>Х424Е20</t>
  </si>
  <si>
    <t>Серия Х500Е и Х600Е</t>
  </si>
  <si>
    <t>Δt, °C при макс. мощности Vmax / Vmin</t>
  </si>
  <si>
    <t>Х509Е10</t>
  </si>
  <si>
    <t>до 5,0</t>
  </si>
  <si>
    <t>Х510Е10</t>
  </si>
  <si>
    <t>Х512Е10</t>
  </si>
  <si>
    <t>Х518Е20</t>
  </si>
  <si>
    <t>Х521Е20</t>
  </si>
  <si>
    <t>Х524Е20</t>
  </si>
  <si>
    <t>Х618Е10</t>
  </si>
  <si>
    <t>до 6,0</t>
  </si>
  <si>
    <t>Х636Е20</t>
  </si>
  <si>
    <t>Серия Х800Е</t>
  </si>
  <si>
    <t>Х818Е10</t>
  </si>
  <si>
    <t>до 8,0</t>
  </si>
  <si>
    <t>Х824Е10</t>
  </si>
  <si>
    <t>Х836Е10</t>
  </si>
  <si>
    <t>Водяные тепловые завесы</t>
  </si>
  <si>
    <t>T109W10</t>
  </si>
  <si>
    <t>T118W20</t>
  </si>
  <si>
    <t>T212W10</t>
  </si>
  <si>
    <t>T224W20</t>
  </si>
  <si>
    <t>X315W10</t>
  </si>
  <si>
    <t>X330W20</t>
  </si>
  <si>
    <t>X416W10</t>
  </si>
  <si>
    <t>X432W20</t>
  </si>
  <si>
    <t>X525W10</t>
  </si>
  <si>
    <t>X550W20</t>
  </si>
  <si>
    <t>Воздушные завесы без нагрева</t>
  </si>
  <si>
    <t>Т200A10</t>
  </si>
  <si>
    <t>~</t>
  </si>
  <si>
    <t>Т200A15</t>
  </si>
  <si>
    <t>Т200A20</t>
  </si>
  <si>
    <t>Т300A10</t>
  </si>
  <si>
    <t>Т300A15</t>
  </si>
  <si>
    <t>Т300A20</t>
  </si>
  <si>
    <t>Х400A10</t>
  </si>
  <si>
    <t>Х400A15</t>
  </si>
  <si>
    <t>Х400A20</t>
  </si>
  <si>
    <t>Х500A10</t>
  </si>
  <si>
    <t>Х500A20</t>
  </si>
  <si>
    <t>Х600A10</t>
  </si>
  <si>
    <t>Х600A20</t>
  </si>
  <si>
    <t>X800A10</t>
  </si>
  <si>
    <t>X900A10</t>
  </si>
  <si>
    <t>до 9,0</t>
  </si>
  <si>
    <t>Тепловые пушки</t>
  </si>
  <si>
    <t>Электрические тепловые пушки</t>
  </si>
  <si>
    <t>Серия ТПЦ</t>
  </si>
  <si>
    <t>Масса, кг</t>
  </si>
  <si>
    <t>Серия ТВТ</t>
  </si>
  <si>
    <t>Водяные тепловые пушки</t>
  </si>
  <si>
    <t>Сушильные шкафы</t>
  </si>
  <si>
    <t xml:space="preserve">Габариты (ШхВхГ), см </t>
  </si>
  <si>
    <t xml:space="preserve">50,0х186,0х50,0 </t>
  </si>
  <si>
    <t>Овощесушилки</t>
  </si>
  <si>
    <t>Аксессуары для воздушных завес</t>
  </si>
  <si>
    <t>Блоки автоматического управления</t>
  </si>
  <si>
    <t>Кол-во скоростей</t>
  </si>
  <si>
    <t>Кол-во режимов нагрева</t>
  </si>
  <si>
    <t>Для завес серий</t>
  </si>
  <si>
    <t>Блок управления A1E</t>
  </si>
  <si>
    <t>М, Т100Е (до 2014 года выпуска)</t>
  </si>
  <si>
    <t>Блок управления A2E, A2EM</t>
  </si>
  <si>
    <t>Блок управления A3E</t>
  </si>
  <si>
    <t>Блок управления A3W</t>
  </si>
  <si>
    <t>Все завесы без нагрева, все водяные завесы</t>
  </si>
  <si>
    <t>Концевые выключатели</t>
  </si>
  <si>
    <t>Фото</t>
  </si>
  <si>
    <t>Выключатель концевой ВП-15К21В</t>
  </si>
  <si>
    <t>Выключатель концевой ВПМ-15К21Б</t>
  </si>
  <si>
    <t>Выключатель концевой ВПМ-15К21В</t>
  </si>
  <si>
    <t>Пульты</t>
  </si>
  <si>
    <t>М, Т100Е</t>
  </si>
  <si>
    <t>Пульт 3Е</t>
  </si>
  <si>
    <t>Пульт 3W</t>
  </si>
  <si>
    <t>Пульт 2Е</t>
  </si>
  <si>
    <t>X600E</t>
  </si>
  <si>
    <t>Терморегуляторы и клапаны</t>
  </si>
  <si>
    <t>Терморегулятор электронный</t>
  </si>
  <si>
    <t xml:space="preserve">Терморегулятор капиллярный </t>
  </si>
  <si>
    <t>Трехходовой клапан (для водяных завес) 3/4"</t>
  </si>
  <si>
    <t>Трехходовой клапан (для водяных завес) 1"</t>
  </si>
  <si>
    <t>Пульт управления TL3</t>
  </si>
  <si>
    <t>Пульт управления TL3a</t>
  </si>
  <si>
    <t>0(3)</t>
  </si>
  <si>
    <t>Выключатель концевой AZ7310</t>
  </si>
  <si>
    <t>X600E
М, T100E (до 2016 года)</t>
  </si>
  <si>
    <t>М, T100E , T200E, T300E, X400E, X500E</t>
  </si>
  <si>
    <t>Цена Black, руб</t>
  </si>
  <si>
    <t>А2</t>
  </si>
  <si>
    <t>М5</t>
  </si>
  <si>
    <t>ТПЦ-2</t>
  </si>
  <si>
    <t>ТПЦ-3</t>
  </si>
  <si>
    <t>ТПЦ-5</t>
  </si>
  <si>
    <t>ТПЦ-9</t>
  </si>
  <si>
    <t>ТПЦ-15</t>
  </si>
  <si>
    <t>ТПЦ-23</t>
  </si>
  <si>
    <t>ТПЦ-30</t>
  </si>
  <si>
    <t>ТВТ-2</t>
  </si>
  <si>
    <t>ТВТ-3</t>
  </si>
  <si>
    <t>ТВТ-5</t>
  </si>
  <si>
    <t>Смесительные узлы</t>
  </si>
  <si>
    <t>Смесительный узел LND-Z40B-4.0 с насосом</t>
  </si>
  <si>
    <t>Смесительный узел LND-Z60B-6.3 с насосом</t>
  </si>
  <si>
    <t>T100W, T200W, X300W, X400W, X525W10</t>
  </si>
  <si>
    <t>для подключения нескольких завес</t>
  </si>
  <si>
    <t>Смесительный узел LND-Z70B-10 с насосом</t>
  </si>
  <si>
    <t>Смесительный узел LND-Z80B-10 с насосом</t>
  </si>
  <si>
    <t>Смесительный узел LND-Z80B-16 с насосом</t>
  </si>
  <si>
    <t>Max расход теплоносителя, л/с</t>
  </si>
  <si>
    <r>
      <t>KvS, м</t>
    </r>
    <r>
      <rPr>
        <b/>
        <i/>
        <vertAlign val="superscript"/>
        <sz val="10"/>
        <rFont val="Century Gothic"/>
        <family val="2"/>
        <charset val="204"/>
      </rPr>
      <t>3</t>
    </r>
    <r>
      <rPr>
        <b/>
        <i/>
        <sz val="10"/>
        <rFont val="Century Gothic"/>
        <family val="2"/>
        <charset val="204"/>
      </rPr>
      <t>/ч</t>
    </r>
  </si>
  <si>
    <t>М5 eco</t>
  </si>
  <si>
    <t>М6 eco</t>
  </si>
  <si>
    <t>М9 eco</t>
  </si>
  <si>
    <t>Пульт управления TL3Т</t>
  </si>
  <si>
    <t>Пульт управления TL3Тa</t>
  </si>
  <si>
    <t>Х400А15, Х500А, Х600А - без нагрева
X500W - водяные</t>
  </si>
  <si>
    <t>Пульт 3WТ</t>
  </si>
  <si>
    <t>Т200А, Т300А, Х400А10, Х400А20 - без нагрева
T100W, T200W, X300W, X400W - водяные</t>
  </si>
  <si>
    <t>Блок управления A3W Т</t>
  </si>
  <si>
    <t>Блок управления 
A3E Т</t>
  </si>
  <si>
    <t>T113W15</t>
  </si>
  <si>
    <t>до 2,5</t>
  </si>
  <si>
    <t>T218W15</t>
  </si>
  <si>
    <t>X322W15</t>
  </si>
  <si>
    <t>до 3,0</t>
  </si>
  <si>
    <t>до 4,0</t>
  </si>
  <si>
    <t>М3 eco</t>
  </si>
  <si>
    <t>25 / 35</t>
  </si>
  <si>
    <t>13 / 18</t>
  </si>
  <si>
    <t>9 / 13</t>
  </si>
  <si>
    <t>15 / 22</t>
  </si>
  <si>
    <t>18 / 26</t>
  </si>
  <si>
    <t>10 / 16</t>
  </si>
  <si>
    <t>13 / 21</t>
  </si>
  <si>
    <t>20 / 32</t>
  </si>
  <si>
    <t>26 / 42</t>
  </si>
  <si>
    <t>Т212Е10</t>
  </si>
  <si>
    <t>Т218Е15</t>
  </si>
  <si>
    <t>Т224Е20</t>
  </si>
  <si>
    <t>10 / 15</t>
  </si>
  <si>
    <t>Т312Е10</t>
  </si>
  <si>
    <t>20 / 30</t>
  </si>
  <si>
    <t>Т318Е15</t>
  </si>
  <si>
    <t>Т324Е20</t>
  </si>
  <si>
    <t>11 / 17</t>
  </si>
  <si>
    <t>13 / 19</t>
  </si>
  <si>
    <t>15 / 23</t>
  </si>
  <si>
    <t>8 / 13</t>
  </si>
  <si>
    <t>11 /16</t>
  </si>
  <si>
    <t>Серия AERO</t>
  </si>
  <si>
    <t>Габариты (ВхШхГ), мм</t>
  </si>
  <si>
    <t>AERO 15D30</t>
  </si>
  <si>
    <t>378х440х340</t>
  </si>
  <si>
    <t>AERO 25D35</t>
  </si>
  <si>
    <t>440х532х395</t>
  </si>
  <si>
    <t>AERO 35D40</t>
  </si>
  <si>
    <t>550х660х410</t>
  </si>
  <si>
    <t>Серия Е</t>
  </si>
  <si>
    <t>Е2</t>
  </si>
  <si>
    <t>Е3</t>
  </si>
  <si>
    <t>Е5</t>
  </si>
  <si>
    <t>Е6</t>
  </si>
  <si>
    <t>Тропик 500/1250</t>
  </si>
  <si>
    <t>Тропик 500/2500</t>
  </si>
  <si>
    <t>Тропик 600/1250</t>
  </si>
  <si>
    <t>Тропик 600/2500</t>
  </si>
  <si>
    <t>Тропик 800/1250</t>
  </si>
  <si>
    <t>Тропик 800/2500</t>
  </si>
  <si>
    <t>Мощность, Вт</t>
  </si>
  <si>
    <t>50,0х186,0х60,0</t>
  </si>
  <si>
    <t>50,0х186,0х80,0</t>
  </si>
  <si>
    <t>ОВ3-КТ</t>
  </si>
  <si>
    <t>ОВ-3К</t>
  </si>
  <si>
    <t>ОВ-3</t>
  </si>
  <si>
    <t>45,2х47,4х45,0</t>
  </si>
  <si>
    <t>Т220Е20</t>
  </si>
  <si>
    <t>21 / 35</t>
  </si>
  <si>
    <t>15 / 24</t>
  </si>
  <si>
    <t>7 / 12</t>
  </si>
  <si>
    <t>9 / 11</t>
  </si>
  <si>
    <t>12 / 14</t>
  </si>
  <si>
    <t>18 / 20</t>
  </si>
  <si>
    <t>М, Т100Е, AERO</t>
  </si>
  <si>
    <t>Пульт 3ЕТ</t>
  </si>
  <si>
    <t>Х400Е15, Х500Е</t>
  </si>
  <si>
    <t>Т200Е, Т300Е, Х400Е</t>
  </si>
  <si>
    <t>Пульт управления 109АС3</t>
  </si>
  <si>
    <t>М, Т100Е с 01.07.2020</t>
  </si>
  <si>
    <t>Монтажные комплекты</t>
  </si>
  <si>
    <t>Название</t>
  </si>
  <si>
    <t>Монтажный комплект для потолочной установки завес</t>
  </si>
  <si>
    <t>А, М, Т100, Т200, Т300</t>
  </si>
  <si>
    <t>В зависимости от длины завесы необходимо использовать от 1-го до 2-х монтажных комплектов</t>
  </si>
  <si>
    <t>Шпильки с гайками М6 - 4шт.
Дюбель (цанга) М6 - 8шт.
Болт М6 - 8шт.
Перфолента - 1м.</t>
  </si>
  <si>
    <t>Комплектация</t>
  </si>
  <si>
    <t>Двухходовой клапан 3/4"</t>
  </si>
  <si>
    <t>Двухходовой клапан V2D15 с приводом</t>
  </si>
  <si>
    <t>Двухходовой клапан V2D20 с приводом</t>
  </si>
  <si>
    <t>AERO 45D45</t>
  </si>
  <si>
    <t>AERO 70D55</t>
  </si>
  <si>
    <t>704 х 643 х 693</t>
  </si>
  <si>
    <t>844 х 807 х 870</t>
  </si>
  <si>
    <t>Т212Е25</t>
  </si>
  <si>
    <t>T215E25</t>
  </si>
  <si>
    <t>T218E25</t>
  </si>
  <si>
    <t>T225E25</t>
  </si>
  <si>
    <t>T230E25</t>
  </si>
  <si>
    <t>17 / 25</t>
  </si>
  <si>
    <t>X612E10</t>
  </si>
  <si>
    <t>X624E20</t>
  </si>
  <si>
    <t>Пульт управления TLA3</t>
  </si>
  <si>
    <t>Пульт управления TLA10</t>
  </si>
  <si>
    <t>Т200Е, Т300Е, Х400Е, Т200W, Т300W, Х400W,Т200A, Т300A, Х400A,</t>
  </si>
  <si>
    <t>Смесительный узел LN-5(3/4")</t>
  </si>
  <si>
    <t>Смесительный узел LN-4(1/2")</t>
  </si>
  <si>
    <t>Смесительный узел LN-10(1")</t>
  </si>
  <si>
    <t>Наименование  завесы или тепловентилятора</t>
  </si>
  <si>
    <t>LN-4 (1/2")</t>
  </si>
  <si>
    <t>LN-5(3/4")</t>
  </si>
  <si>
    <t>LN-10(1")</t>
  </si>
  <si>
    <t>Допустимо</t>
  </si>
  <si>
    <t>Рекомендуется, не более</t>
  </si>
  <si>
    <t>Т109W10</t>
  </si>
  <si>
    <t>-</t>
  </si>
  <si>
    <t>подробнее</t>
  </si>
  <si>
    <t>Серия IP</t>
  </si>
  <si>
    <t>IP312E15</t>
  </si>
  <si>
    <t>IP324E15</t>
  </si>
  <si>
    <t>IP315E20</t>
  </si>
  <si>
    <t>IP330E20</t>
  </si>
  <si>
    <t>IP412E15</t>
  </si>
  <si>
    <t>IP424E15</t>
  </si>
  <si>
    <t>IP415E20</t>
  </si>
  <si>
    <t>IP430E20</t>
  </si>
  <si>
    <t>IP518E15</t>
  </si>
  <si>
    <t>IP527E15</t>
  </si>
  <si>
    <t>IP524E20</t>
  </si>
  <si>
    <t>до 4,5</t>
  </si>
  <si>
    <t>до 5,5</t>
  </si>
  <si>
    <t>9 / 16</t>
  </si>
  <si>
    <t>18 / 32</t>
  </si>
  <si>
    <t>6 / 11</t>
  </si>
  <si>
    <t>12 / 21</t>
  </si>
  <si>
    <t>10 / 17</t>
  </si>
  <si>
    <t>Цена Grey, руб</t>
  </si>
  <si>
    <t>IP300A15</t>
  </si>
  <si>
    <t>IP300A20</t>
  </si>
  <si>
    <t>IP400A15</t>
  </si>
  <si>
    <t>IP400A20</t>
  </si>
  <si>
    <t>IP500A15</t>
  </si>
  <si>
    <t>IP500A20</t>
  </si>
  <si>
    <t>IP320W15</t>
  </si>
  <si>
    <t>Серия MEGA</t>
  </si>
  <si>
    <t>MEGA18E20</t>
  </si>
  <si>
    <t>MEGA25E20</t>
  </si>
  <si>
    <t>MEGA30E25</t>
  </si>
  <si>
    <t>MEGA35E25</t>
  </si>
  <si>
    <t>8 / 14</t>
  </si>
  <si>
    <t>11 / 19</t>
  </si>
  <si>
    <t>Серия STYLE</t>
  </si>
  <si>
    <t>STYLE15E20</t>
  </si>
  <si>
    <t>STYLE18E20</t>
  </si>
  <si>
    <t>STYLE20E20</t>
  </si>
  <si>
    <t>STYLE24E20</t>
  </si>
  <si>
    <t>STYLE18E25</t>
  </si>
  <si>
    <t>STYLE20E25</t>
  </si>
  <si>
    <t>STYLE25E25</t>
  </si>
  <si>
    <t>STYLE30E25</t>
  </si>
  <si>
    <t>9 / 14</t>
  </si>
  <si>
    <t>12 / 19</t>
  </si>
  <si>
    <t>Х512Е15</t>
  </si>
  <si>
    <t>Х515Е15</t>
  </si>
  <si>
    <t>Х518Е15</t>
  </si>
  <si>
    <t>16 / 26</t>
  </si>
  <si>
    <t>Х624Е10</t>
  </si>
  <si>
    <t>15 /21</t>
  </si>
  <si>
    <t>Х616Е15</t>
  </si>
  <si>
    <t>Х625Е15</t>
  </si>
  <si>
    <t>Х634Е15</t>
  </si>
  <si>
    <t>Х648Е20</t>
  </si>
  <si>
    <t>7 /11</t>
  </si>
  <si>
    <t>Х824Е20</t>
  </si>
  <si>
    <t>Х836Е20</t>
  </si>
  <si>
    <t>Х872Е20</t>
  </si>
  <si>
    <t>5 / 6</t>
  </si>
  <si>
    <t>7 / 9</t>
  </si>
  <si>
    <t>14 / 17</t>
  </si>
  <si>
    <t>IP324W20</t>
  </si>
  <si>
    <t>IP428W15</t>
  </si>
  <si>
    <t>IP435W20</t>
  </si>
  <si>
    <t>IP530W15</t>
  </si>
  <si>
    <t>IP540W20</t>
  </si>
  <si>
    <t>до 3,5</t>
  </si>
  <si>
    <t>Т200A25</t>
  </si>
  <si>
    <t>STYLE30W20</t>
  </si>
  <si>
    <t>STYLE40W25</t>
  </si>
  <si>
    <t>MEGA40W20</t>
  </si>
  <si>
    <t>MEGA45W25</t>
  </si>
  <si>
    <t>до 4</t>
  </si>
  <si>
    <t>до 5</t>
  </si>
  <si>
    <t>Цена White, руб</t>
  </si>
  <si>
    <t>Цена Black,Grey руб</t>
  </si>
  <si>
    <t>IP536E20</t>
  </si>
  <si>
    <t>X730W10</t>
  </si>
  <si>
    <t>X760W20</t>
  </si>
  <si>
    <t>www.тропик.com</t>
  </si>
  <si>
    <t>info@6698699.ru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</si>
</sst>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₽&quot;_-;\-* #,##0.00\ &quot;₽&quot;_-;_-* &quot;-&quot;??\ &quot;₽&quot;_-;_-@_-"/>
    <numFmt numFmtId="165" formatCode="0.0"/>
  </numFmts>
  <fonts count="25">
    <font>
      <sz val="11"/>
      <color theme="1"/>
      <name val="Calibri"/>
      <family val="2"/>
      <charset val="204"/>
      <scheme val="minor"/>
    </font>
    <font>
      <u/>
      <sz val="8.8000000000000007"/>
      <color indexed="12"/>
      <name val="Calibri"/>
      <family val="2"/>
      <charset val="204"/>
    </font>
    <font>
      <sz val="10"/>
      <name val="Century Gothic"/>
      <family val="2"/>
      <charset val="204"/>
    </font>
    <font>
      <sz val="10"/>
      <color theme="1"/>
      <name val="Century Gothic"/>
      <family val="2"/>
      <charset val="204"/>
    </font>
    <font>
      <b/>
      <sz val="10"/>
      <color rgb="FF66CC00"/>
      <name val="Century Gothic"/>
      <family val="2"/>
      <charset val="204"/>
    </font>
    <font>
      <b/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color theme="0"/>
      <name val="Century Gothic"/>
      <family val="2"/>
      <charset val="204"/>
    </font>
    <font>
      <sz val="10"/>
      <color theme="0"/>
      <name val="Century Gothic"/>
      <family val="2"/>
      <charset val="204"/>
    </font>
    <font>
      <sz val="10"/>
      <color rgb="FF66CC00"/>
      <name val="Century Gothic"/>
      <family val="2"/>
      <charset val="204"/>
    </font>
    <font>
      <sz val="10"/>
      <color indexed="8"/>
      <name val="Century Gothic"/>
      <family val="2"/>
      <charset val="204"/>
    </font>
    <font>
      <b/>
      <i/>
      <sz val="10"/>
      <color indexed="8"/>
      <name val="Century Gothic"/>
      <family val="2"/>
      <charset val="204"/>
    </font>
    <font>
      <b/>
      <i/>
      <sz val="10"/>
      <color rgb="FF000000"/>
      <name val="Century Gothic"/>
      <family val="2"/>
      <charset val="204"/>
    </font>
    <font>
      <b/>
      <i/>
      <vertAlign val="superscript"/>
      <sz val="10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Century Gothic"/>
      <family val="2"/>
      <charset val="204"/>
    </font>
    <font>
      <i/>
      <sz val="10"/>
      <name val="Century Gothic"/>
      <family val="2"/>
      <charset val="204"/>
    </font>
    <font>
      <b/>
      <sz val="10"/>
      <color theme="1"/>
      <name val="Century Gothic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000000"/>
      <name val="Inherit"/>
    </font>
    <font>
      <u/>
      <sz val="10"/>
      <color indexed="12"/>
      <name val="Century Gothic"/>
      <family val="2"/>
      <charset val="204"/>
    </font>
    <font>
      <b/>
      <sz val="10"/>
      <color rgb="FF92D050"/>
      <name val="Century Gothic"/>
      <family val="2"/>
      <charset val="204"/>
    </font>
    <font>
      <b/>
      <sz val="11"/>
      <color indexed="12"/>
      <name val="Calibri"/>
      <family val="2"/>
      <charset val="204"/>
    </font>
    <font>
      <b/>
      <sz val="11"/>
      <name val="Century Gothic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7" fillId="0" borderId="0" xfId="0" applyFont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20" fillId="0" borderId="1" xfId="0" applyFont="1" applyBorder="1" applyAlignment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5" fillId="0" borderId="1" xfId="0" applyFont="1" applyBorder="1" applyProtection="1"/>
    <xf numFmtId="9" fontId="5" fillId="0" borderId="1" xfId="0" applyNumberFormat="1" applyFont="1" applyBorder="1" applyProtection="1">
      <protection locked="0"/>
    </xf>
    <xf numFmtId="9" fontId="2" fillId="0" borderId="0" xfId="0" applyNumberFormat="1" applyFont="1" applyProtection="1"/>
    <xf numFmtId="0" fontId="5" fillId="0" borderId="0" xfId="0" applyFont="1" applyProtection="1"/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8" fillId="0" borderId="0" xfId="0" applyFont="1" applyProtection="1"/>
    <xf numFmtId="0" fontId="2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4" fillId="0" borderId="1" xfId="0" applyFont="1" applyFill="1" applyBorder="1" applyProtection="1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4" fillId="0" borderId="0" xfId="0" applyFont="1" applyFill="1" applyBorder="1" applyProtection="1"/>
    <xf numFmtId="0" fontId="7" fillId="0" borderId="0" xfId="0" applyFont="1" applyFill="1" applyBorder="1" applyProtection="1"/>
    <xf numFmtId="0" fontId="3" fillId="0" borderId="0" xfId="0" applyFont="1" applyProtection="1"/>
    <xf numFmtId="0" fontId="6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0" xfId="0" applyFont="1" applyProtection="1"/>
    <xf numFmtId="0" fontId="2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  <xf numFmtId="17" fontId="2" fillId="0" borderId="4" xfId="0" quotePrefix="1" applyNumberFormat="1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 wrapText="1"/>
    </xf>
    <xf numFmtId="0" fontId="4" fillId="0" borderId="8" xfId="0" applyFont="1" applyFill="1" applyBorder="1" applyProtection="1"/>
    <xf numFmtId="165" fontId="2" fillId="0" borderId="2" xfId="0" applyNumberFormat="1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4" fillId="0" borderId="15" xfId="0" applyFont="1" applyFill="1" applyBorder="1" applyProtection="1"/>
    <xf numFmtId="0" fontId="4" fillId="0" borderId="14" xfId="0" applyFont="1" applyFill="1" applyBorder="1" applyProtection="1"/>
    <xf numFmtId="0" fontId="3" fillId="0" borderId="1" xfId="0" applyFont="1" applyBorder="1" applyProtection="1"/>
    <xf numFmtId="17" fontId="2" fillId="0" borderId="1" xfId="0" quotePrefix="1" applyNumberFormat="1" applyFont="1" applyBorder="1" applyAlignment="1" applyProtection="1">
      <alignment horizontal="center" vertical="top" wrapText="1"/>
    </xf>
    <xf numFmtId="0" fontId="18" fillId="0" borderId="0" xfId="0" applyFont="1" applyProtection="1"/>
    <xf numFmtId="17" fontId="2" fillId="0" borderId="7" xfId="0" quotePrefix="1" applyNumberFormat="1" applyFont="1" applyBorder="1" applyAlignment="1" applyProtection="1">
      <alignment horizontal="center" vertical="top" wrapText="1"/>
    </xf>
    <xf numFmtId="0" fontId="9" fillId="0" borderId="0" xfId="0" applyFont="1" applyProtection="1"/>
    <xf numFmtId="0" fontId="4" fillId="0" borderId="0" xfId="0" applyFont="1" applyBorder="1" applyProtection="1"/>
    <xf numFmtId="2" fontId="2" fillId="0" borderId="7" xfId="0" quotePrefix="1" applyNumberFormat="1" applyFont="1" applyBorder="1" applyAlignment="1" applyProtection="1">
      <alignment horizontal="center" vertical="top" wrapText="1"/>
    </xf>
    <xf numFmtId="0" fontId="2" fillId="0" borderId="4" xfId="0" quotePrefix="1" applyFont="1" applyBorder="1" applyAlignment="1" applyProtection="1">
      <alignment horizontal="center" vertical="top" wrapText="1"/>
    </xf>
    <xf numFmtId="16" fontId="2" fillId="0" borderId="7" xfId="0" quotePrefix="1" applyNumberFormat="1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5" fillId="0" borderId="0" xfId="0" applyFont="1" applyFill="1" applyBorder="1" applyProtection="1"/>
    <xf numFmtId="0" fontId="7" fillId="0" borderId="0" xfId="0" applyFont="1" applyBorder="1" applyProtection="1"/>
    <xf numFmtId="0" fontId="8" fillId="0" borderId="0" xfId="0" applyFont="1" applyBorder="1" applyProtection="1"/>
    <xf numFmtId="0" fontId="2" fillId="0" borderId="2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center" wrapText="1"/>
    </xf>
    <xf numFmtId="0" fontId="6" fillId="0" borderId="14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Protection="1"/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8" fillId="0" borderId="9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16" fillId="0" borderId="1" xfId="0" applyFont="1" applyBorder="1" applyAlignment="1" applyProtection="1">
      <alignment horizontal="center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 wrapText="1"/>
    </xf>
    <xf numFmtId="0" fontId="21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2" fillId="0" borderId="16" xfId="0" applyFont="1" applyFill="1" applyBorder="1" applyAlignment="1" applyProtection="1">
      <alignment horizontal="center" vertical="top" wrapText="1"/>
    </xf>
    <xf numFmtId="0" fontId="7" fillId="0" borderId="0" xfId="0" applyFont="1" applyProtection="1"/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Protection="1">
      <protection locked="0"/>
    </xf>
    <xf numFmtId="0" fontId="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Protection="1">
      <protection locked="0"/>
    </xf>
    <xf numFmtId="0" fontId="15" fillId="0" borderId="0" xfId="0" applyFont="1" applyBorder="1" applyProtection="1"/>
    <xf numFmtId="0" fontId="22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0" fontId="23" fillId="0" borderId="0" xfId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3" fillId="0" borderId="0" xfId="1" applyFont="1" applyProtection="1"/>
  </cellXfs>
  <cellStyles count="4">
    <cellStyle name="Гиперссылка" xfId="1" builtinId="8"/>
    <cellStyle name="Денежный 2" xfId="3"/>
    <cellStyle name="Денежный 3" xfId="2"/>
    <cellStyle name="Обычный" xfId="0" builtinId="0"/>
  </cellStyles>
  <dxfs count="0"/>
  <tableStyles count="0" defaultTableStyle="TableStyleMedium2" defaultPivotStyle="PivotStyleLight16"/>
  <colors>
    <mruColors>
      <color rgb="FF66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310</xdr:row>
      <xdr:rowOff>9526</xdr:rowOff>
    </xdr:from>
    <xdr:to>
      <xdr:col>1</xdr:col>
      <xdr:colOff>895350</xdr:colOff>
      <xdr:row>311</xdr:row>
      <xdr:rowOff>1907</xdr:rowOff>
    </xdr:to>
    <xdr:pic>
      <xdr:nvPicPr>
        <xdr:cNvPr id="3" name="Рисунок 2" descr="Выключатель концевой ВП-15К21В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24" b="24325"/>
        <a:stretch/>
      </xdr:blipFill>
      <xdr:spPr bwMode="auto">
        <a:xfrm>
          <a:off x="1295401" y="64760476"/>
          <a:ext cx="657224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209551</xdr:colOff>
      <xdr:row>312</xdr:row>
      <xdr:rowOff>152401</xdr:rowOff>
    </xdr:from>
    <xdr:to>
      <xdr:col>1</xdr:col>
      <xdr:colOff>818331</xdr:colOff>
      <xdr:row>313</xdr:row>
      <xdr:rowOff>1</xdr:rowOff>
    </xdr:to>
    <xdr:pic>
      <xdr:nvPicPr>
        <xdr:cNvPr id="4" name="Рисунок 3" descr="Выключатель концевой  ВПМ-15К21Б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67" b="25843"/>
        <a:stretch/>
      </xdr:blipFill>
      <xdr:spPr bwMode="auto">
        <a:xfrm>
          <a:off x="1266826" y="65932051"/>
          <a:ext cx="60878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311</xdr:row>
      <xdr:rowOff>76201</xdr:rowOff>
    </xdr:from>
    <xdr:to>
      <xdr:col>1</xdr:col>
      <xdr:colOff>929640</xdr:colOff>
      <xdr:row>312</xdr:row>
      <xdr:rowOff>1904</xdr:rowOff>
    </xdr:to>
    <xdr:pic>
      <xdr:nvPicPr>
        <xdr:cNvPr id="5" name="Рисунок 4" descr="Выключатель концевой ВПМ-15К21В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97" b="34020"/>
        <a:stretch/>
      </xdr:blipFill>
      <xdr:spPr bwMode="auto">
        <a:xfrm>
          <a:off x="1143000" y="65341501"/>
          <a:ext cx="843915" cy="440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149225</xdr:colOff>
      <xdr:row>313</xdr:row>
      <xdr:rowOff>38100</xdr:rowOff>
    </xdr:from>
    <xdr:to>
      <xdr:col>1</xdr:col>
      <xdr:colOff>780415</xdr:colOff>
      <xdr:row>314</xdr:row>
      <xdr:rowOff>157827</xdr:rowOff>
    </xdr:to>
    <xdr:pic>
      <xdr:nvPicPr>
        <xdr:cNvPr id="11" name="Рисунок 10" descr="http://novoe-izmerenie.com/uploads/images/catalog/2013/08/9qtcivuqrh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66332100"/>
          <a:ext cx="631190" cy="63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6698699.ru" TargetMode="External"/><Relationship Id="rId1" Type="http://schemas.openxmlformats.org/officeDocument/2006/relationships/hyperlink" Target="http://www.&#1090;&#1088;&#1086;&#1087;&#1080;&#1082;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S197" sqref="S197"/>
    </sheetView>
  </sheetViews>
  <sheetFormatPr defaultColWidth="9" defaultRowHeight="13.5"/>
  <cols>
    <col min="1" max="2" width="15.85546875" style="6" customWidth="1"/>
    <col min="3" max="3" width="30.42578125" style="6" customWidth="1"/>
    <col min="4" max="4" width="16.42578125" style="6" customWidth="1"/>
    <col min="5" max="5" width="18.42578125" style="6" customWidth="1"/>
    <col min="6" max="6" width="28" style="6" customWidth="1"/>
    <col min="7" max="8" width="15.140625" style="6" customWidth="1"/>
    <col min="9" max="9" width="15.140625" style="7" customWidth="1"/>
    <col min="10" max="10" width="13.42578125" style="6" customWidth="1"/>
    <col min="11" max="11" width="9.42578125" style="89" customWidth="1"/>
    <col min="12" max="16" width="9" style="89"/>
    <col min="17" max="16384" width="9" style="1"/>
  </cols>
  <sheetData>
    <row r="1" spans="1:21" ht="15">
      <c r="A1" s="111"/>
      <c r="B1" s="111"/>
      <c r="C1" s="112" t="s">
        <v>375</v>
      </c>
      <c r="D1" s="113"/>
      <c r="E1" s="114" t="s">
        <v>376</v>
      </c>
    </row>
    <row r="2" spans="1:21">
      <c r="C2" s="12"/>
      <c r="D2" s="102" t="s">
        <v>0</v>
      </c>
      <c r="E2" s="12"/>
      <c r="G2" s="9" t="s">
        <v>1</v>
      </c>
    </row>
    <row r="3" spans="1:21">
      <c r="C3" s="12"/>
      <c r="D3" s="102" t="s">
        <v>2</v>
      </c>
      <c r="E3" s="12"/>
      <c r="G3" s="10">
        <v>0</v>
      </c>
      <c r="H3" s="11"/>
    </row>
    <row r="5" spans="1:21">
      <c r="A5" s="12" t="s">
        <v>3</v>
      </c>
    </row>
    <row r="6" spans="1:21">
      <c r="K6" s="90"/>
      <c r="L6" s="90"/>
      <c r="M6" s="90"/>
      <c r="N6" s="90"/>
      <c r="O6" s="90"/>
    </row>
    <row r="7" spans="1:21" ht="38.25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K7" s="90"/>
      <c r="L7" s="97"/>
      <c r="M7" s="90">
        <v>1.1000000000000001</v>
      </c>
      <c r="N7" s="90"/>
      <c r="O7" s="90"/>
      <c r="U7" s="2"/>
    </row>
    <row r="8" spans="1:21">
      <c r="A8" s="17" t="s">
        <v>11</v>
      </c>
      <c r="B8" s="18">
        <v>2.5</v>
      </c>
      <c r="C8" s="18" t="s">
        <v>12</v>
      </c>
      <c r="D8" s="18">
        <v>410</v>
      </c>
      <c r="E8" s="19">
        <v>64</v>
      </c>
      <c r="F8" s="20">
        <v>120</v>
      </c>
      <c r="G8" s="21">
        <f>L8*(1-$G$3)</f>
        <v>5790</v>
      </c>
      <c r="K8" s="90">
        <v>0</v>
      </c>
      <c r="L8" s="90">
        <v>5790</v>
      </c>
      <c r="M8" s="90">
        <v>0</v>
      </c>
      <c r="N8" s="90">
        <v>0</v>
      </c>
      <c r="O8" s="90">
        <v>0</v>
      </c>
      <c r="U8" s="2"/>
    </row>
    <row r="9" spans="1:21">
      <c r="A9" s="17" t="s">
        <v>13</v>
      </c>
      <c r="B9" s="18">
        <v>3</v>
      </c>
      <c r="C9" s="18" t="s">
        <v>12</v>
      </c>
      <c r="D9" s="18">
        <v>470</v>
      </c>
      <c r="E9" s="19">
        <v>65</v>
      </c>
      <c r="F9" s="20">
        <v>150</v>
      </c>
      <c r="G9" s="21">
        <f>L9*(1-$G$3)</f>
        <v>6490</v>
      </c>
      <c r="K9" s="90">
        <v>0</v>
      </c>
      <c r="L9" s="90">
        <v>6490</v>
      </c>
      <c r="M9" s="90">
        <v>0</v>
      </c>
      <c r="N9" s="90">
        <v>0</v>
      </c>
      <c r="O9" s="90">
        <v>0</v>
      </c>
      <c r="U9" s="2"/>
    </row>
    <row r="10" spans="1:21">
      <c r="A10" s="17" t="s">
        <v>14</v>
      </c>
      <c r="B10" s="18">
        <v>5</v>
      </c>
      <c r="C10" s="18" t="s">
        <v>12</v>
      </c>
      <c r="D10" s="18">
        <v>715</v>
      </c>
      <c r="E10" s="19">
        <v>64</v>
      </c>
      <c r="F10" s="20">
        <v>240</v>
      </c>
      <c r="G10" s="21">
        <f>L10*(1-$G$3)</f>
        <v>8890</v>
      </c>
      <c r="K10" s="90">
        <v>0</v>
      </c>
      <c r="L10" s="90">
        <v>8890</v>
      </c>
      <c r="M10" s="90">
        <v>0</v>
      </c>
      <c r="N10" s="90">
        <v>0</v>
      </c>
      <c r="O10" s="90">
        <v>0</v>
      </c>
      <c r="U10" s="2"/>
    </row>
    <row r="11" spans="1:21">
      <c r="A11" s="17" t="s">
        <v>15</v>
      </c>
      <c r="B11" s="18">
        <v>6</v>
      </c>
      <c r="C11" s="18" t="s">
        <v>12</v>
      </c>
      <c r="D11" s="18">
        <v>835</v>
      </c>
      <c r="E11" s="19">
        <v>65</v>
      </c>
      <c r="F11" s="20">
        <v>300</v>
      </c>
      <c r="G11" s="21">
        <f>L11*(1-$G$3)</f>
        <v>9750</v>
      </c>
      <c r="K11" s="90">
        <v>0</v>
      </c>
      <c r="L11" s="90">
        <v>9750</v>
      </c>
      <c r="M11" s="90">
        <v>0</v>
      </c>
      <c r="N11" s="90">
        <v>0</v>
      </c>
      <c r="O11" s="90">
        <v>0</v>
      </c>
      <c r="U11" s="2"/>
    </row>
    <row r="12" spans="1:21">
      <c r="A12" s="22"/>
      <c r="B12" s="23"/>
      <c r="C12" s="23"/>
      <c r="D12" s="23"/>
      <c r="E12" s="23"/>
      <c r="F12" s="23"/>
      <c r="G12" s="24"/>
      <c r="I12" s="57"/>
      <c r="K12" s="90">
        <v>0</v>
      </c>
      <c r="L12" s="90">
        <v>0</v>
      </c>
      <c r="M12" s="90">
        <v>0</v>
      </c>
      <c r="N12" s="90">
        <v>0</v>
      </c>
      <c r="O12" s="90">
        <v>0</v>
      </c>
      <c r="U12" s="2"/>
    </row>
    <row r="13" spans="1:21">
      <c r="A13" s="12" t="s">
        <v>227</v>
      </c>
      <c r="B13" s="23"/>
      <c r="C13" s="23"/>
      <c r="D13" s="23"/>
      <c r="E13" s="23"/>
      <c r="F13" s="23"/>
      <c r="G13" s="24"/>
      <c r="I13" s="25"/>
      <c r="K13" s="90">
        <v>0</v>
      </c>
      <c r="L13" s="90">
        <v>0</v>
      </c>
      <c r="M13" s="90">
        <v>0</v>
      </c>
      <c r="N13" s="90">
        <v>0</v>
      </c>
      <c r="O13" s="90">
        <v>0</v>
      </c>
    </row>
    <row r="14" spans="1:21">
      <c r="A14" s="22"/>
      <c r="B14" s="23"/>
      <c r="C14" s="23"/>
      <c r="D14" s="23"/>
      <c r="E14" s="23"/>
      <c r="F14" s="23"/>
      <c r="G14" s="24"/>
      <c r="I14" s="25"/>
      <c r="J14" s="26"/>
      <c r="K14" s="90">
        <v>0</v>
      </c>
      <c r="L14" s="90">
        <v>0</v>
      </c>
      <c r="M14" s="90">
        <v>0</v>
      </c>
      <c r="N14" s="90">
        <v>0</v>
      </c>
      <c r="O14" s="90">
        <v>0</v>
      </c>
    </row>
    <row r="15" spans="1:21" ht="38.25">
      <c r="A15" s="27" t="s">
        <v>4</v>
      </c>
      <c r="B15" s="28" t="s">
        <v>5</v>
      </c>
      <c r="C15" s="28" t="s">
        <v>6</v>
      </c>
      <c r="D15" s="28" t="s">
        <v>7</v>
      </c>
      <c r="E15" s="28" t="s">
        <v>8</v>
      </c>
      <c r="F15" s="28" t="s">
        <v>9</v>
      </c>
      <c r="G15" s="28" t="s">
        <v>10</v>
      </c>
      <c r="H15" s="28" t="s">
        <v>17</v>
      </c>
      <c r="I15" s="28" t="s">
        <v>157</v>
      </c>
      <c r="J15" s="29"/>
      <c r="K15" s="90">
        <v>0</v>
      </c>
      <c r="L15" s="90">
        <v>0</v>
      </c>
      <c r="M15" s="90">
        <v>0</v>
      </c>
      <c r="N15" s="90">
        <v>0</v>
      </c>
      <c r="O15" s="90">
        <v>0</v>
      </c>
      <c r="T15" s="2"/>
      <c r="U15" s="2"/>
    </row>
    <row r="16" spans="1:21">
      <c r="A16" s="30" t="s">
        <v>228</v>
      </c>
      <c r="B16" s="20">
        <v>2.5</v>
      </c>
      <c r="C16" s="20" t="s">
        <v>19</v>
      </c>
      <c r="D16" s="20">
        <v>520</v>
      </c>
      <c r="E16" s="20">
        <v>48</v>
      </c>
      <c r="F16" s="31">
        <v>160</v>
      </c>
      <c r="G16" s="21">
        <f>L16*(1-$G$3)</f>
        <v>9390</v>
      </c>
      <c r="H16" s="21">
        <f t="shared" ref="H16:H19" si="0">M16*(1-$G$3)</f>
        <v>12500</v>
      </c>
      <c r="I16" s="21">
        <f t="shared" ref="I16:I19" si="1">N16*(1-$G$3)</f>
        <v>9450</v>
      </c>
      <c r="J16" s="29"/>
      <c r="K16" s="90">
        <v>0</v>
      </c>
      <c r="L16" s="90">
        <v>9390</v>
      </c>
      <c r="M16" s="90">
        <v>12500</v>
      </c>
      <c r="N16" s="90">
        <v>9450</v>
      </c>
      <c r="O16" s="90">
        <v>0</v>
      </c>
      <c r="T16" s="2"/>
      <c r="U16" s="2"/>
    </row>
    <row r="17" spans="1:21">
      <c r="A17" s="30" t="s">
        <v>229</v>
      </c>
      <c r="B17" s="20">
        <v>3</v>
      </c>
      <c r="C17" s="20" t="s">
        <v>19</v>
      </c>
      <c r="D17" s="20">
        <v>600</v>
      </c>
      <c r="E17" s="20">
        <v>48</v>
      </c>
      <c r="F17" s="31">
        <v>190</v>
      </c>
      <c r="G17" s="21">
        <f t="shared" ref="G17:G19" si="2">L17*(1-$G$3)</f>
        <v>9650</v>
      </c>
      <c r="H17" s="21">
        <f t="shared" si="0"/>
        <v>13000</v>
      </c>
      <c r="I17" s="21">
        <f t="shared" si="1"/>
        <v>9850</v>
      </c>
      <c r="J17" s="29"/>
      <c r="K17" s="90">
        <v>0</v>
      </c>
      <c r="L17" s="90">
        <v>9650</v>
      </c>
      <c r="M17" s="90">
        <v>13000</v>
      </c>
      <c r="N17" s="90">
        <v>9850</v>
      </c>
      <c r="O17" s="90">
        <v>0</v>
      </c>
      <c r="T17" s="2"/>
      <c r="U17" s="2"/>
    </row>
    <row r="18" spans="1:21">
      <c r="A18" s="30" t="s">
        <v>230</v>
      </c>
      <c r="B18" s="20">
        <v>5</v>
      </c>
      <c r="C18" s="20" t="s">
        <v>19</v>
      </c>
      <c r="D18" s="20">
        <v>820</v>
      </c>
      <c r="E18" s="20">
        <v>48</v>
      </c>
      <c r="F18" s="31">
        <v>320</v>
      </c>
      <c r="G18" s="21">
        <f t="shared" si="2"/>
        <v>12490</v>
      </c>
      <c r="H18" s="21">
        <f t="shared" si="0"/>
        <v>16850</v>
      </c>
      <c r="I18" s="21">
        <f t="shared" si="1"/>
        <v>12750</v>
      </c>
      <c r="J18" s="29"/>
      <c r="K18" s="90">
        <v>0</v>
      </c>
      <c r="L18" s="90">
        <v>12490</v>
      </c>
      <c r="M18" s="90">
        <v>16850</v>
      </c>
      <c r="N18" s="90">
        <v>12750</v>
      </c>
      <c r="O18" s="90">
        <v>0</v>
      </c>
      <c r="T18" s="2"/>
      <c r="U18" s="2"/>
    </row>
    <row r="19" spans="1:21">
      <c r="A19" s="32" t="s">
        <v>231</v>
      </c>
      <c r="B19" s="33">
        <v>6</v>
      </c>
      <c r="C19" s="33" t="s">
        <v>19</v>
      </c>
      <c r="D19" s="33">
        <v>940</v>
      </c>
      <c r="E19" s="20">
        <v>48</v>
      </c>
      <c r="F19" s="31">
        <v>380</v>
      </c>
      <c r="G19" s="21">
        <f t="shared" si="2"/>
        <v>14590</v>
      </c>
      <c r="H19" s="21">
        <f t="shared" si="0"/>
        <v>19750</v>
      </c>
      <c r="I19" s="21">
        <f t="shared" si="1"/>
        <v>14950</v>
      </c>
      <c r="J19" s="29"/>
      <c r="K19" s="90">
        <v>0</v>
      </c>
      <c r="L19" s="90">
        <v>14590</v>
      </c>
      <c r="M19" s="90">
        <v>19750</v>
      </c>
      <c r="N19" s="90">
        <v>14950</v>
      </c>
      <c r="O19" s="90">
        <v>0</v>
      </c>
      <c r="T19" s="2"/>
      <c r="U19" s="2"/>
    </row>
    <row r="20" spans="1:21">
      <c r="A20" s="22"/>
      <c r="B20" s="23"/>
      <c r="C20" s="23"/>
      <c r="D20" s="23"/>
      <c r="E20" s="23"/>
      <c r="F20" s="23"/>
      <c r="G20" s="24"/>
      <c r="I20" s="25"/>
      <c r="K20" s="90">
        <v>0</v>
      </c>
      <c r="L20" s="90">
        <v>0</v>
      </c>
      <c r="M20" s="90">
        <v>0</v>
      </c>
      <c r="N20" s="90">
        <v>0</v>
      </c>
      <c r="O20" s="90">
        <v>0</v>
      </c>
    </row>
    <row r="21" spans="1:21">
      <c r="A21" s="12" t="s">
        <v>16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</row>
    <row r="22" spans="1:21">
      <c r="K22" s="90">
        <v>0</v>
      </c>
      <c r="L22" s="90">
        <v>0</v>
      </c>
      <c r="M22" s="90">
        <v>0</v>
      </c>
      <c r="N22" s="90">
        <v>0</v>
      </c>
      <c r="O22" s="90">
        <v>0</v>
      </c>
    </row>
    <row r="23" spans="1:21" ht="38.25">
      <c r="A23" s="27" t="s">
        <v>4</v>
      </c>
      <c r="B23" s="28" t="s">
        <v>5</v>
      </c>
      <c r="C23" s="28" t="s">
        <v>6</v>
      </c>
      <c r="D23" s="28" t="s">
        <v>7</v>
      </c>
      <c r="E23" s="28" t="s">
        <v>8</v>
      </c>
      <c r="F23" s="28" t="s">
        <v>9</v>
      </c>
      <c r="G23" s="28" t="s">
        <v>10</v>
      </c>
      <c r="H23" s="28" t="s">
        <v>17</v>
      </c>
      <c r="I23" s="28" t="s">
        <v>157</v>
      </c>
      <c r="J23" s="29"/>
      <c r="K23" s="90">
        <v>0</v>
      </c>
      <c r="L23" s="90">
        <v>0</v>
      </c>
      <c r="M23" s="90">
        <v>0</v>
      </c>
      <c r="N23" s="90">
        <v>0</v>
      </c>
      <c r="O23" s="90">
        <v>0</v>
      </c>
      <c r="T23" s="2"/>
      <c r="U23" s="2"/>
    </row>
    <row r="24" spans="1:21">
      <c r="A24" s="30" t="s">
        <v>158</v>
      </c>
      <c r="B24" s="20">
        <v>2.5</v>
      </c>
      <c r="C24" s="20" t="s">
        <v>19</v>
      </c>
      <c r="D24" s="20">
        <v>500</v>
      </c>
      <c r="E24" s="20">
        <v>36</v>
      </c>
      <c r="F24" s="31">
        <v>220</v>
      </c>
      <c r="G24" s="21">
        <f>L24*(1-$G$3)</f>
        <v>5890</v>
      </c>
      <c r="H24" s="21">
        <f t="shared" ref="H24:I28" si="3">M24*(1-$G$3)</f>
        <v>7950</v>
      </c>
      <c r="I24" s="21">
        <f t="shared" si="3"/>
        <v>5990</v>
      </c>
      <c r="J24" s="29"/>
      <c r="K24" s="90">
        <v>0</v>
      </c>
      <c r="L24" s="90">
        <v>5890</v>
      </c>
      <c r="M24" s="90">
        <v>7950</v>
      </c>
      <c r="N24" s="90">
        <v>5990</v>
      </c>
      <c r="O24" s="90">
        <v>0</v>
      </c>
      <c r="T24" s="2"/>
      <c r="U24" s="2"/>
    </row>
    <row r="25" spans="1:21">
      <c r="A25" s="30" t="s">
        <v>18</v>
      </c>
      <c r="B25" s="20">
        <v>3</v>
      </c>
      <c r="C25" s="20" t="s">
        <v>19</v>
      </c>
      <c r="D25" s="20">
        <v>560</v>
      </c>
      <c r="E25" s="20">
        <v>36</v>
      </c>
      <c r="F25" s="31">
        <v>270</v>
      </c>
      <c r="G25" s="21">
        <f t="shared" ref="G25:G28" si="4">L25*(1-$G$3)</f>
        <v>7190</v>
      </c>
      <c r="H25" s="21">
        <f t="shared" si="3"/>
        <v>9690</v>
      </c>
      <c r="I25" s="21">
        <f t="shared" si="3"/>
        <v>7350</v>
      </c>
      <c r="J25" s="29"/>
      <c r="K25" s="90">
        <v>0</v>
      </c>
      <c r="L25" s="90">
        <v>7190</v>
      </c>
      <c r="M25" s="90">
        <v>9690</v>
      </c>
      <c r="N25" s="90">
        <v>7350</v>
      </c>
      <c r="O25" s="90">
        <v>0</v>
      </c>
      <c r="T25" s="2"/>
      <c r="U25" s="2"/>
    </row>
    <row r="26" spans="1:21">
      <c r="A26" s="30" t="s">
        <v>20</v>
      </c>
      <c r="B26" s="20">
        <v>5</v>
      </c>
      <c r="C26" s="20" t="s">
        <v>19</v>
      </c>
      <c r="D26" s="20">
        <v>760</v>
      </c>
      <c r="E26" s="20">
        <v>36</v>
      </c>
      <c r="F26" s="31">
        <v>450</v>
      </c>
      <c r="G26" s="21">
        <f t="shared" si="4"/>
        <v>9790</v>
      </c>
      <c r="H26" s="21">
        <f t="shared" si="3"/>
        <v>13190</v>
      </c>
      <c r="I26" s="21">
        <f t="shared" si="3"/>
        <v>9950</v>
      </c>
      <c r="J26" s="29"/>
      <c r="K26" s="90">
        <v>0</v>
      </c>
      <c r="L26" s="90">
        <v>9790</v>
      </c>
      <c r="M26" s="90">
        <v>13190</v>
      </c>
      <c r="N26" s="90">
        <v>9950</v>
      </c>
      <c r="O26" s="90">
        <v>0</v>
      </c>
      <c r="T26" s="2"/>
      <c r="U26" s="2"/>
    </row>
    <row r="27" spans="1:21">
      <c r="A27" s="32" t="s">
        <v>21</v>
      </c>
      <c r="B27" s="33">
        <v>6</v>
      </c>
      <c r="C27" s="33" t="s">
        <v>19</v>
      </c>
      <c r="D27" s="33">
        <v>910</v>
      </c>
      <c r="E27" s="20">
        <v>36</v>
      </c>
      <c r="F27" s="31">
        <v>540</v>
      </c>
      <c r="G27" s="21">
        <f t="shared" si="4"/>
        <v>10950</v>
      </c>
      <c r="H27" s="21">
        <f t="shared" si="3"/>
        <v>14750</v>
      </c>
      <c r="I27" s="21">
        <f t="shared" si="3"/>
        <v>11150</v>
      </c>
      <c r="J27" s="29"/>
      <c r="K27" s="90">
        <v>0</v>
      </c>
      <c r="L27" s="90">
        <v>10950</v>
      </c>
      <c r="M27" s="90">
        <v>14750</v>
      </c>
      <c r="N27" s="90">
        <v>11150</v>
      </c>
      <c r="O27" s="90">
        <v>0</v>
      </c>
      <c r="T27" s="2"/>
      <c r="U27" s="2"/>
    </row>
    <row r="28" spans="1:21">
      <c r="A28" s="17" t="s">
        <v>22</v>
      </c>
      <c r="B28" s="18">
        <v>8.5</v>
      </c>
      <c r="C28" s="18" t="s">
        <v>19</v>
      </c>
      <c r="D28" s="18">
        <v>1260</v>
      </c>
      <c r="E28" s="20">
        <v>36</v>
      </c>
      <c r="F28" s="31">
        <v>760</v>
      </c>
      <c r="G28" s="21">
        <f t="shared" si="4"/>
        <v>19050</v>
      </c>
      <c r="H28" s="21">
        <f t="shared" si="3"/>
        <v>25650</v>
      </c>
      <c r="I28" s="21">
        <f t="shared" si="3"/>
        <v>19390</v>
      </c>
      <c r="J28" s="29"/>
      <c r="K28" s="90">
        <v>0</v>
      </c>
      <c r="L28" s="90">
        <v>19050</v>
      </c>
      <c r="M28" s="90">
        <v>25650</v>
      </c>
      <c r="N28" s="90">
        <v>19390</v>
      </c>
      <c r="O28" s="90">
        <v>0</v>
      </c>
      <c r="T28" s="2"/>
      <c r="U28" s="2"/>
    </row>
    <row r="29" spans="1:21">
      <c r="K29" s="90">
        <v>0</v>
      </c>
      <c r="L29" s="90">
        <v>0</v>
      </c>
      <c r="M29" s="90">
        <v>0</v>
      </c>
      <c r="N29" s="90">
        <v>0</v>
      </c>
      <c r="O29" s="90">
        <v>0</v>
      </c>
    </row>
    <row r="30" spans="1:21">
      <c r="A30" s="12" t="s">
        <v>23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</row>
    <row r="31" spans="1:21">
      <c r="K31" s="90">
        <v>0</v>
      </c>
      <c r="L31" s="90">
        <v>0</v>
      </c>
      <c r="M31" s="90">
        <v>0</v>
      </c>
      <c r="N31" s="90">
        <v>0</v>
      </c>
      <c r="O31" s="90">
        <v>0</v>
      </c>
    </row>
    <row r="32" spans="1:21" ht="51">
      <c r="A32" s="13" t="s">
        <v>4</v>
      </c>
      <c r="B32" s="14" t="s">
        <v>5</v>
      </c>
      <c r="C32" s="14" t="s">
        <v>6</v>
      </c>
      <c r="D32" s="14" t="s">
        <v>7</v>
      </c>
      <c r="E32" s="14" t="s">
        <v>24</v>
      </c>
      <c r="F32" s="15" t="s">
        <v>9</v>
      </c>
      <c r="G32" s="34" t="s">
        <v>10</v>
      </c>
      <c r="H32" s="28" t="s">
        <v>17</v>
      </c>
      <c r="I32" s="28" t="s">
        <v>157</v>
      </c>
      <c r="J32" s="29"/>
      <c r="K32" s="90">
        <v>0</v>
      </c>
      <c r="L32" s="90">
        <v>0</v>
      </c>
      <c r="M32" s="90">
        <v>0</v>
      </c>
      <c r="N32" s="90">
        <v>0</v>
      </c>
      <c r="O32" s="90">
        <v>0</v>
      </c>
      <c r="T32" s="2"/>
      <c r="U32" s="2"/>
    </row>
    <row r="33" spans="1:24">
      <c r="A33" s="17" t="s">
        <v>25</v>
      </c>
      <c r="B33" s="18">
        <v>3</v>
      </c>
      <c r="C33" s="18" t="s">
        <v>26</v>
      </c>
      <c r="D33" s="18">
        <v>620</v>
      </c>
      <c r="E33" s="19" t="s">
        <v>197</v>
      </c>
      <c r="F33" s="20">
        <v>380</v>
      </c>
      <c r="G33" s="21">
        <f>L33*(1-$G$3)</f>
        <v>11390</v>
      </c>
      <c r="H33" s="21">
        <f t="shared" ref="H33:I39" si="5">M33*(1-$G$3)</f>
        <v>15350</v>
      </c>
      <c r="I33" s="21">
        <f t="shared" si="5"/>
        <v>11590</v>
      </c>
      <c r="J33" s="29"/>
      <c r="K33" s="90">
        <v>0</v>
      </c>
      <c r="L33" s="90">
        <v>11390</v>
      </c>
      <c r="M33" s="90">
        <v>15350</v>
      </c>
      <c r="N33" s="90">
        <v>11590</v>
      </c>
      <c r="O33" s="90">
        <v>0</v>
      </c>
      <c r="T33" s="2"/>
      <c r="U33" s="2"/>
    </row>
    <row r="34" spans="1:24">
      <c r="A34" s="17" t="s">
        <v>196</v>
      </c>
      <c r="B34" s="18">
        <v>1.5</v>
      </c>
      <c r="C34" s="18" t="s">
        <v>26</v>
      </c>
      <c r="D34" s="18">
        <v>620</v>
      </c>
      <c r="E34" s="19" t="s">
        <v>198</v>
      </c>
      <c r="F34" s="20">
        <v>380</v>
      </c>
      <c r="G34" s="21">
        <f>L34*(1-$G$3)</f>
        <v>11390</v>
      </c>
      <c r="H34" s="21">
        <f t="shared" ref="H34" si="6">M34*(1-$G$3)</f>
        <v>15350</v>
      </c>
      <c r="I34" s="21">
        <f t="shared" ref="I34" si="7">N34*(1-$G$3)</f>
        <v>11590</v>
      </c>
      <c r="J34" s="29"/>
      <c r="K34" s="90">
        <v>0</v>
      </c>
      <c r="L34" s="90">
        <v>11390</v>
      </c>
      <c r="M34" s="90">
        <v>15350</v>
      </c>
      <c r="N34" s="90">
        <v>11590</v>
      </c>
      <c r="O34" s="90">
        <v>0</v>
      </c>
      <c r="T34" s="2"/>
      <c r="U34" s="2"/>
    </row>
    <row r="35" spans="1:24">
      <c r="A35" s="17" t="s">
        <v>159</v>
      </c>
      <c r="B35" s="18">
        <v>5</v>
      </c>
      <c r="C35" s="18" t="s">
        <v>26</v>
      </c>
      <c r="D35" s="18">
        <v>800</v>
      </c>
      <c r="E35" s="19" t="s">
        <v>197</v>
      </c>
      <c r="F35" s="20">
        <v>620</v>
      </c>
      <c r="G35" s="21">
        <f t="shared" ref="G35:G39" si="8">L35*(1-$G$3)</f>
        <v>13650</v>
      </c>
      <c r="H35" s="21">
        <f t="shared" si="5"/>
        <v>18450</v>
      </c>
      <c r="I35" s="21">
        <f t="shared" si="5"/>
        <v>13890</v>
      </c>
      <c r="J35" s="29"/>
      <c r="K35" s="90">
        <v>0</v>
      </c>
      <c r="L35" s="90">
        <v>13650</v>
      </c>
      <c r="M35" s="90">
        <v>18450</v>
      </c>
      <c r="N35" s="90">
        <v>13890</v>
      </c>
      <c r="O35" s="90">
        <v>0</v>
      </c>
      <c r="T35" s="2"/>
      <c r="U35" s="2"/>
    </row>
    <row r="36" spans="1:24">
      <c r="A36" s="17" t="s">
        <v>180</v>
      </c>
      <c r="B36" s="18">
        <v>2.5</v>
      </c>
      <c r="C36" s="18" t="s">
        <v>26</v>
      </c>
      <c r="D36" s="18">
        <v>800</v>
      </c>
      <c r="E36" s="19" t="s">
        <v>198</v>
      </c>
      <c r="F36" s="20">
        <v>620</v>
      </c>
      <c r="G36" s="21">
        <f t="shared" ref="G36" si="9">L36*(1-$G$3)</f>
        <v>13650</v>
      </c>
      <c r="H36" s="21">
        <f t="shared" ref="H36" si="10">M36*(1-$G$3)</f>
        <v>18450</v>
      </c>
      <c r="I36" s="21">
        <f t="shared" ref="I36" si="11">N36*(1-$G$3)</f>
        <v>13890</v>
      </c>
      <c r="J36" s="29"/>
      <c r="K36" s="90">
        <v>0</v>
      </c>
      <c r="L36" s="90">
        <v>13650</v>
      </c>
      <c r="M36" s="90">
        <v>18450</v>
      </c>
      <c r="N36" s="90">
        <v>13890</v>
      </c>
      <c r="O36" s="90">
        <v>0</v>
      </c>
      <c r="T36" s="2"/>
      <c r="U36" s="2"/>
    </row>
    <row r="37" spans="1:24">
      <c r="A37" s="17" t="s">
        <v>27</v>
      </c>
      <c r="B37" s="18">
        <v>6</v>
      </c>
      <c r="C37" s="18" t="s">
        <v>26</v>
      </c>
      <c r="D37" s="18">
        <v>1000</v>
      </c>
      <c r="E37" s="19" t="s">
        <v>197</v>
      </c>
      <c r="F37" s="20">
        <v>760</v>
      </c>
      <c r="G37" s="21">
        <f t="shared" si="8"/>
        <v>17790</v>
      </c>
      <c r="H37" s="21">
        <f t="shared" si="5"/>
        <v>23950</v>
      </c>
      <c r="I37" s="21">
        <f t="shared" si="5"/>
        <v>18090</v>
      </c>
      <c r="J37" s="29"/>
      <c r="K37" s="90">
        <v>0</v>
      </c>
      <c r="L37" s="90">
        <v>17790</v>
      </c>
      <c r="M37" s="90">
        <v>23950</v>
      </c>
      <c r="N37" s="90">
        <v>18090</v>
      </c>
      <c r="O37" s="90">
        <v>0</v>
      </c>
      <c r="T37" s="2"/>
      <c r="U37" s="2"/>
    </row>
    <row r="38" spans="1:24">
      <c r="A38" s="17" t="s">
        <v>181</v>
      </c>
      <c r="B38" s="18">
        <v>3</v>
      </c>
      <c r="C38" s="18" t="s">
        <v>26</v>
      </c>
      <c r="D38" s="18">
        <v>1000</v>
      </c>
      <c r="E38" s="19" t="s">
        <v>198</v>
      </c>
      <c r="F38" s="20">
        <v>760</v>
      </c>
      <c r="G38" s="21">
        <f t="shared" ref="G38" si="12">L38*(1-$G$3)</f>
        <v>17790</v>
      </c>
      <c r="H38" s="21">
        <f t="shared" ref="H38" si="13">M38*(1-$G$3)</f>
        <v>23950</v>
      </c>
      <c r="I38" s="21">
        <f t="shared" ref="I38" si="14">N38*(1-$G$3)</f>
        <v>18090</v>
      </c>
      <c r="J38" s="29"/>
      <c r="K38" s="90">
        <v>0</v>
      </c>
      <c r="L38" s="90">
        <v>17790</v>
      </c>
      <c r="M38" s="90">
        <v>23950</v>
      </c>
      <c r="N38" s="90">
        <v>18090</v>
      </c>
      <c r="O38" s="90">
        <v>0</v>
      </c>
      <c r="T38" s="2"/>
      <c r="U38" s="2"/>
    </row>
    <row r="39" spans="1:24">
      <c r="A39" s="17" t="s">
        <v>28</v>
      </c>
      <c r="B39" s="18">
        <v>9</v>
      </c>
      <c r="C39" s="18" t="s">
        <v>26</v>
      </c>
      <c r="D39" s="18">
        <v>1500</v>
      </c>
      <c r="E39" s="19" t="s">
        <v>197</v>
      </c>
      <c r="F39" s="20">
        <v>1140</v>
      </c>
      <c r="G39" s="21">
        <f t="shared" si="8"/>
        <v>23950</v>
      </c>
      <c r="H39" s="21">
        <f t="shared" si="5"/>
        <v>32290</v>
      </c>
      <c r="I39" s="21">
        <f t="shared" si="5"/>
        <v>24450</v>
      </c>
      <c r="J39" s="29"/>
      <c r="K39" s="90">
        <v>0</v>
      </c>
      <c r="L39" s="90">
        <v>23950</v>
      </c>
      <c r="M39" s="90">
        <v>32290</v>
      </c>
      <c r="N39" s="90">
        <v>24450</v>
      </c>
      <c r="O39" s="90">
        <v>0</v>
      </c>
      <c r="T39" s="2"/>
      <c r="U39" s="2"/>
    </row>
    <row r="40" spans="1:24">
      <c r="A40" s="17" t="s">
        <v>182</v>
      </c>
      <c r="B40" s="18">
        <v>4.5</v>
      </c>
      <c r="C40" s="18" t="s">
        <v>26</v>
      </c>
      <c r="D40" s="18">
        <v>1500</v>
      </c>
      <c r="E40" s="19" t="s">
        <v>198</v>
      </c>
      <c r="F40" s="20">
        <v>1140</v>
      </c>
      <c r="G40" s="21">
        <f t="shared" ref="G40" si="15">L40*(1-$G$3)</f>
        <v>23950</v>
      </c>
      <c r="H40" s="21">
        <f t="shared" ref="H40" si="16">M40*(1-$G$3)</f>
        <v>32290</v>
      </c>
      <c r="I40" s="21">
        <f t="shared" ref="I40" si="17">N40*(1-$G$3)</f>
        <v>24450</v>
      </c>
      <c r="J40" s="29"/>
      <c r="K40" s="90">
        <v>0</v>
      </c>
      <c r="L40" s="90">
        <v>23950</v>
      </c>
      <c r="M40" s="90">
        <v>32290</v>
      </c>
      <c r="N40" s="90">
        <v>24450</v>
      </c>
      <c r="O40" s="90">
        <v>0</v>
      </c>
      <c r="T40" s="2"/>
      <c r="U40" s="2"/>
    </row>
    <row r="41" spans="1:24">
      <c r="J41" s="29"/>
      <c r="K41" s="90">
        <v>0</v>
      </c>
      <c r="L41" s="90">
        <v>0</v>
      </c>
      <c r="M41" s="90">
        <v>0</v>
      </c>
      <c r="N41" s="90">
        <v>0</v>
      </c>
      <c r="O41" s="90">
        <v>0</v>
      </c>
      <c r="T41" s="2"/>
      <c r="U41" s="2"/>
    </row>
    <row r="42" spans="1:24">
      <c r="A42" s="12" t="s">
        <v>29</v>
      </c>
      <c r="J42" s="29"/>
      <c r="K42" s="90">
        <v>0</v>
      </c>
      <c r="L42" s="90">
        <v>0</v>
      </c>
      <c r="M42" s="90">
        <v>0</v>
      </c>
      <c r="N42" s="90">
        <v>0</v>
      </c>
      <c r="O42" s="90">
        <v>0</v>
      </c>
      <c r="T42" s="2"/>
      <c r="U42" s="2"/>
    </row>
    <row r="43" spans="1:24">
      <c r="J43" s="29"/>
      <c r="K43" s="90">
        <v>0</v>
      </c>
      <c r="L43" s="90">
        <v>0</v>
      </c>
      <c r="M43" s="90">
        <v>0</v>
      </c>
      <c r="N43" s="90">
        <v>0</v>
      </c>
      <c r="O43" s="90">
        <v>0</v>
      </c>
      <c r="T43" s="2"/>
      <c r="U43" s="2"/>
    </row>
    <row r="44" spans="1:24" ht="51">
      <c r="A44" s="13" t="s">
        <v>4</v>
      </c>
      <c r="B44" s="14" t="s">
        <v>5</v>
      </c>
      <c r="C44" s="14" t="s">
        <v>6</v>
      </c>
      <c r="D44" s="14" t="s">
        <v>7</v>
      </c>
      <c r="E44" s="14" t="s">
        <v>24</v>
      </c>
      <c r="F44" s="15" t="s">
        <v>9</v>
      </c>
      <c r="G44" s="34" t="s">
        <v>10</v>
      </c>
      <c r="H44" s="28" t="s">
        <v>17</v>
      </c>
      <c r="I44" s="28" t="s">
        <v>157</v>
      </c>
      <c r="J44" s="29"/>
      <c r="K44" s="90">
        <v>0</v>
      </c>
      <c r="L44" s="90">
        <v>0</v>
      </c>
      <c r="M44" s="90">
        <v>0</v>
      </c>
      <c r="N44" s="90">
        <v>0</v>
      </c>
      <c r="O44" s="90">
        <v>0</v>
      </c>
      <c r="T44" s="2"/>
      <c r="U44" s="2"/>
      <c r="V44" s="2"/>
      <c r="W44" s="2"/>
      <c r="X44" s="2"/>
    </row>
    <row r="45" spans="1:24">
      <c r="A45" s="17" t="s">
        <v>30</v>
      </c>
      <c r="B45" s="18">
        <v>3</v>
      </c>
      <c r="C45" s="18" t="s">
        <v>191</v>
      </c>
      <c r="D45" s="18">
        <v>1070</v>
      </c>
      <c r="E45" s="35" t="s">
        <v>199</v>
      </c>
      <c r="F45" s="20">
        <v>1050</v>
      </c>
      <c r="G45" s="21">
        <f>L45*(1-$G$3)</f>
        <v>18990</v>
      </c>
      <c r="H45" s="21">
        <f t="shared" ref="H45:I53" si="18">M45*(1-$G$3)</f>
        <v>25650</v>
      </c>
      <c r="I45" s="21">
        <f t="shared" si="18"/>
        <v>19390</v>
      </c>
      <c r="J45" s="29"/>
      <c r="K45" s="90">
        <v>0</v>
      </c>
      <c r="L45" s="90">
        <v>18990</v>
      </c>
      <c r="M45" s="90">
        <v>25650</v>
      </c>
      <c r="N45" s="90">
        <v>19390</v>
      </c>
      <c r="O45" s="90">
        <v>0</v>
      </c>
      <c r="T45" s="2"/>
      <c r="U45" s="2"/>
      <c r="V45" s="2"/>
      <c r="W45" s="2"/>
      <c r="X45" s="2"/>
    </row>
    <row r="46" spans="1:24">
      <c r="A46" s="17" t="s">
        <v>31</v>
      </c>
      <c r="B46" s="18">
        <v>5</v>
      </c>
      <c r="C46" s="18" t="s">
        <v>191</v>
      </c>
      <c r="D46" s="18">
        <v>1070</v>
      </c>
      <c r="E46" s="19" t="s">
        <v>200</v>
      </c>
      <c r="F46" s="20">
        <v>1050</v>
      </c>
      <c r="G46" s="21">
        <f t="shared" ref="G46:G53" si="19">L46*(1-$G$3)</f>
        <v>18990</v>
      </c>
      <c r="H46" s="21">
        <f t="shared" si="18"/>
        <v>25650</v>
      </c>
      <c r="I46" s="21">
        <f t="shared" si="18"/>
        <v>19390</v>
      </c>
      <c r="J46" s="29"/>
      <c r="K46" s="90">
        <v>0</v>
      </c>
      <c r="L46" s="90">
        <v>18990</v>
      </c>
      <c r="M46" s="90">
        <v>25650</v>
      </c>
      <c r="N46" s="90">
        <v>19390</v>
      </c>
      <c r="O46" s="90">
        <v>0</v>
      </c>
      <c r="T46" s="2"/>
      <c r="U46" s="2"/>
      <c r="V46" s="2"/>
      <c r="W46" s="2"/>
      <c r="X46" s="2"/>
    </row>
    <row r="47" spans="1:24">
      <c r="A47" s="17" t="s">
        <v>32</v>
      </c>
      <c r="B47" s="18">
        <v>6</v>
      </c>
      <c r="C47" s="18" t="s">
        <v>191</v>
      </c>
      <c r="D47" s="18">
        <v>1070</v>
      </c>
      <c r="E47" s="19" t="s">
        <v>201</v>
      </c>
      <c r="F47" s="20">
        <v>1050</v>
      </c>
      <c r="G47" s="21">
        <f t="shared" si="19"/>
        <v>18990</v>
      </c>
      <c r="H47" s="21">
        <f t="shared" si="18"/>
        <v>25650</v>
      </c>
      <c r="I47" s="21">
        <f t="shared" si="18"/>
        <v>19390</v>
      </c>
      <c r="J47" s="29"/>
      <c r="K47" s="90">
        <v>0</v>
      </c>
      <c r="L47" s="90">
        <v>18990</v>
      </c>
      <c r="M47" s="90">
        <v>25650</v>
      </c>
      <c r="N47" s="90">
        <v>19390</v>
      </c>
      <c r="O47" s="90">
        <v>0</v>
      </c>
      <c r="T47" s="2"/>
      <c r="U47" s="2"/>
      <c r="V47" s="2"/>
      <c r="W47" s="2"/>
      <c r="X47" s="2"/>
    </row>
    <row r="48" spans="1:24">
      <c r="A48" s="17" t="s">
        <v>33</v>
      </c>
      <c r="B48" s="18">
        <v>4.5</v>
      </c>
      <c r="C48" s="18" t="s">
        <v>191</v>
      </c>
      <c r="D48" s="18">
        <v>1614</v>
      </c>
      <c r="E48" s="35" t="s">
        <v>199</v>
      </c>
      <c r="F48" s="20">
        <v>1550</v>
      </c>
      <c r="G48" s="21">
        <f t="shared" si="19"/>
        <v>25950</v>
      </c>
      <c r="H48" s="21">
        <f t="shared" si="18"/>
        <v>35050</v>
      </c>
      <c r="I48" s="21">
        <f t="shared" si="18"/>
        <v>26550</v>
      </c>
      <c r="J48" s="29"/>
      <c r="K48" s="90">
        <v>0</v>
      </c>
      <c r="L48" s="90">
        <v>25950</v>
      </c>
      <c r="M48" s="90">
        <v>35050</v>
      </c>
      <c r="N48" s="90">
        <v>26550</v>
      </c>
      <c r="O48" s="90">
        <v>0</v>
      </c>
      <c r="T48" s="2"/>
      <c r="U48" s="2"/>
      <c r="V48" s="2"/>
      <c r="W48" s="2"/>
      <c r="X48" s="2"/>
    </row>
    <row r="49" spans="1:24">
      <c r="A49" s="17" t="s">
        <v>34</v>
      </c>
      <c r="B49" s="18">
        <v>7.5</v>
      </c>
      <c r="C49" s="18" t="s">
        <v>191</v>
      </c>
      <c r="D49" s="18">
        <v>1614</v>
      </c>
      <c r="E49" s="19" t="s">
        <v>200</v>
      </c>
      <c r="F49" s="20">
        <v>1550</v>
      </c>
      <c r="G49" s="21">
        <f t="shared" si="19"/>
        <v>25950</v>
      </c>
      <c r="H49" s="21">
        <f t="shared" si="18"/>
        <v>35050</v>
      </c>
      <c r="I49" s="21">
        <f t="shared" si="18"/>
        <v>26550</v>
      </c>
      <c r="J49" s="29"/>
      <c r="K49" s="90">
        <v>0</v>
      </c>
      <c r="L49" s="90">
        <v>25950</v>
      </c>
      <c r="M49" s="90">
        <v>35050</v>
      </c>
      <c r="N49" s="90">
        <v>26550</v>
      </c>
      <c r="O49" s="90">
        <v>0</v>
      </c>
      <c r="T49" s="2"/>
      <c r="U49" s="2"/>
      <c r="V49" s="2"/>
      <c r="W49" s="2"/>
      <c r="X49" s="2"/>
    </row>
    <row r="50" spans="1:24">
      <c r="A50" s="17" t="s">
        <v>35</v>
      </c>
      <c r="B50" s="18">
        <v>9</v>
      </c>
      <c r="C50" s="18" t="s">
        <v>191</v>
      </c>
      <c r="D50" s="18">
        <v>1614</v>
      </c>
      <c r="E50" s="19" t="s">
        <v>201</v>
      </c>
      <c r="F50" s="20">
        <v>1550</v>
      </c>
      <c r="G50" s="21">
        <f t="shared" si="19"/>
        <v>25950</v>
      </c>
      <c r="H50" s="21">
        <f t="shared" si="18"/>
        <v>35050</v>
      </c>
      <c r="I50" s="21">
        <f t="shared" si="18"/>
        <v>26550</v>
      </c>
      <c r="J50" s="29"/>
      <c r="K50" s="90">
        <v>0</v>
      </c>
      <c r="L50" s="90">
        <v>25950</v>
      </c>
      <c r="M50" s="90">
        <v>35050</v>
      </c>
      <c r="N50" s="90">
        <v>26550</v>
      </c>
      <c r="O50" s="90">
        <v>0</v>
      </c>
      <c r="T50" s="2"/>
      <c r="U50" s="2"/>
      <c r="V50" s="2"/>
      <c r="W50" s="2"/>
      <c r="X50" s="2"/>
    </row>
    <row r="51" spans="1:24">
      <c r="A51" s="17" t="s">
        <v>36</v>
      </c>
      <c r="B51" s="18">
        <v>6</v>
      </c>
      <c r="C51" s="18" t="s">
        <v>191</v>
      </c>
      <c r="D51" s="18">
        <v>2000</v>
      </c>
      <c r="E51" s="35" t="s">
        <v>199</v>
      </c>
      <c r="F51" s="20">
        <v>2100</v>
      </c>
      <c r="G51" s="21">
        <f t="shared" si="19"/>
        <v>34450</v>
      </c>
      <c r="H51" s="21">
        <f t="shared" si="18"/>
        <v>46450</v>
      </c>
      <c r="I51" s="21">
        <f t="shared" si="18"/>
        <v>35390</v>
      </c>
      <c r="J51" s="29"/>
      <c r="K51" s="90">
        <v>0</v>
      </c>
      <c r="L51" s="90">
        <v>34450</v>
      </c>
      <c r="M51" s="90">
        <v>46450</v>
      </c>
      <c r="N51" s="90">
        <v>35390</v>
      </c>
      <c r="O51" s="90">
        <v>0</v>
      </c>
      <c r="T51" s="2"/>
      <c r="U51" s="2"/>
      <c r="V51" s="2"/>
      <c r="W51" s="2"/>
      <c r="X51" s="2"/>
    </row>
    <row r="52" spans="1:24">
      <c r="A52" s="17" t="s">
        <v>37</v>
      </c>
      <c r="B52" s="18">
        <v>10</v>
      </c>
      <c r="C52" s="18" t="s">
        <v>191</v>
      </c>
      <c r="D52" s="18">
        <v>2000</v>
      </c>
      <c r="E52" s="19" t="s">
        <v>200</v>
      </c>
      <c r="F52" s="20">
        <v>2100</v>
      </c>
      <c r="G52" s="21">
        <f t="shared" si="19"/>
        <v>34450</v>
      </c>
      <c r="H52" s="21">
        <f t="shared" si="18"/>
        <v>46450</v>
      </c>
      <c r="I52" s="21">
        <f t="shared" si="18"/>
        <v>35390</v>
      </c>
      <c r="J52" s="29"/>
      <c r="K52" s="90">
        <v>0</v>
      </c>
      <c r="L52" s="90">
        <v>34450</v>
      </c>
      <c r="M52" s="90">
        <v>46450</v>
      </c>
      <c r="N52" s="90">
        <v>35390</v>
      </c>
      <c r="O52" s="90">
        <v>0</v>
      </c>
      <c r="T52" s="2"/>
      <c r="U52" s="2"/>
      <c r="V52" s="2"/>
      <c r="W52" s="2"/>
      <c r="X52" s="2"/>
    </row>
    <row r="53" spans="1:24">
      <c r="A53" s="17" t="s">
        <v>38</v>
      </c>
      <c r="B53" s="18">
        <v>12</v>
      </c>
      <c r="C53" s="18" t="s">
        <v>191</v>
      </c>
      <c r="D53" s="18">
        <v>2000</v>
      </c>
      <c r="E53" s="19" t="s">
        <v>201</v>
      </c>
      <c r="F53" s="20">
        <v>2100</v>
      </c>
      <c r="G53" s="21">
        <f t="shared" si="19"/>
        <v>34450</v>
      </c>
      <c r="H53" s="21">
        <f t="shared" si="18"/>
        <v>46450</v>
      </c>
      <c r="I53" s="21">
        <f t="shared" si="18"/>
        <v>35390</v>
      </c>
      <c r="K53" s="90">
        <v>0</v>
      </c>
      <c r="L53" s="90">
        <v>34450</v>
      </c>
      <c r="M53" s="90">
        <v>46450</v>
      </c>
      <c r="N53" s="90">
        <v>35390</v>
      </c>
      <c r="O53" s="90">
        <v>0</v>
      </c>
    </row>
    <row r="54" spans="1:24">
      <c r="K54" s="90">
        <v>0</v>
      </c>
      <c r="L54" s="90">
        <v>0</v>
      </c>
      <c r="M54" s="90">
        <v>0</v>
      </c>
      <c r="N54" s="90">
        <v>0</v>
      </c>
      <c r="O54" s="90">
        <v>0</v>
      </c>
    </row>
    <row r="55" spans="1:24">
      <c r="A55" s="12" t="s">
        <v>39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</row>
    <row r="56" spans="1:24">
      <c r="K56" s="90">
        <v>0</v>
      </c>
      <c r="L56" s="90">
        <v>0</v>
      </c>
      <c r="M56" s="90">
        <v>0</v>
      </c>
      <c r="N56" s="90">
        <v>0</v>
      </c>
      <c r="O56" s="90">
        <v>0</v>
      </c>
    </row>
    <row r="57" spans="1:24" ht="51">
      <c r="A57" s="13" t="s">
        <v>4</v>
      </c>
      <c r="B57" s="14" t="s">
        <v>5</v>
      </c>
      <c r="C57" s="14" t="s">
        <v>6</v>
      </c>
      <c r="D57" s="14" t="s">
        <v>7</v>
      </c>
      <c r="E57" s="14" t="s">
        <v>24</v>
      </c>
      <c r="F57" s="15" t="s">
        <v>9</v>
      </c>
      <c r="G57" s="34" t="s">
        <v>10</v>
      </c>
      <c r="H57" s="28" t="s">
        <v>17</v>
      </c>
      <c r="I57" s="36" t="s">
        <v>40</v>
      </c>
      <c r="J57" s="37" t="s">
        <v>157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T57" s="2"/>
      <c r="U57" s="2"/>
    </row>
    <row r="58" spans="1:24">
      <c r="A58" s="17" t="s">
        <v>41</v>
      </c>
      <c r="B58" s="18">
        <v>5</v>
      </c>
      <c r="C58" s="18" t="s">
        <v>194</v>
      </c>
      <c r="D58" s="18">
        <v>1000</v>
      </c>
      <c r="E58" s="35" t="s">
        <v>202</v>
      </c>
      <c r="F58" s="20">
        <v>1500</v>
      </c>
      <c r="G58" s="38">
        <f>L58*(1-$G$3)</f>
        <v>24550</v>
      </c>
      <c r="H58" s="21">
        <f t="shared" ref="H58:J73" si="20">M58*(1-$G$3)</f>
        <v>31350.000000000004</v>
      </c>
      <c r="I58" s="21">
        <f>N58*(1-$G$3)</f>
        <v>24050</v>
      </c>
      <c r="J58" s="21">
        <f>O58*(1-$G$3)</f>
        <v>24950</v>
      </c>
      <c r="K58" s="90">
        <v>0</v>
      </c>
      <c r="L58" s="90">
        <v>24550</v>
      </c>
      <c r="M58" s="90">
        <v>31350.000000000004</v>
      </c>
      <c r="N58" s="90">
        <v>24050</v>
      </c>
      <c r="O58" s="90">
        <v>24950</v>
      </c>
      <c r="T58" s="2"/>
      <c r="U58" s="2"/>
    </row>
    <row r="59" spans="1:24">
      <c r="A59" s="17" t="s">
        <v>42</v>
      </c>
      <c r="B59" s="18">
        <v>6</v>
      </c>
      <c r="C59" s="18" t="s">
        <v>194</v>
      </c>
      <c r="D59" s="18">
        <v>1000</v>
      </c>
      <c r="E59" s="19" t="s">
        <v>203</v>
      </c>
      <c r="F59" s="20">
        <v>1500</v>
      </c>
      <c r="G59" s="38">
        <f t="shared" ref="G59:J75" si="21">L59*(1-$G$3)</f>
        <v>24550</v>
      </c>
      <c r="H59" s="21">
        <f t="shared" si="20"/>
        <v>31350.000000000004</v>
      </c>
      <c r="I59" s="21">
        <f t="shared" si="20"/>
        <v>24050</v>
      </c>
      <c r="J59" s="21">
        <f t="shared" si="20"/>
        <v>24950</v>
      </c>
      <c r="K59" s="90">
        <v>0</v>
      </c>
      <c r="L59" s="90">
        <v>24550</v>
      </c>
      <c r="M59" s="90">
        <v>31350.000000000004</v>
      </c>
      <c r="N59" s="90">
        <v>24050</v>
      </c>
      <c r="O59" s="90">
        <v>24950</v>
      </c>
      <c r="T59" s="2"/>
      <c r="U59" s="2"/>
    </row>
    <row r="60" spans="1:24">
      <c r="A60" s="17" t="s">
        <v>43</v>
      </c>
      <c r="B60" s="18">
        <v>9</v>
      </c>
      <c r="C60" s="18" t="s">
        <v>194</v>
      </c>
      <c r="D60" s="18">
        <v>1000</v>
      </c>
      <c r="E60" s="19" t="s">
        <v>204</v>
      </c>
      <c r="F60" s="20">
        <v>1500</v>
      </c>
      <c r="G60" s="38">
        <f t="shared" si="21"/>
        <v>26690</v>
      </c>
      <c r="H60" s="21">
        <f t="shared" si="20"/>
        <v>34190</v>
      </c>
      <c r="I60" s="21">
        <f t="shared" si="20"/>
        <v>26150</v>
      </c>
      <c r="J60" s="21">
        <f t="shared" si="20"/>
        <v>27150</v>
      </c>
      <c r="K60" s="90">
        <v>0</v>
      </c>
      <c r="L60" s="90">
        <v>26690</v>
      </c>
      <c r="M60" s="90">
        <v>34190</v>
      </c>
      <c r="N60" s="90">
        <v>26150</v>
      </c>
      <c r="O60" s="90">
        <v>27150</v>
      </c>
      <c r="T60" s="2"/>
      <c r="U60" s="2"/>
    </row>
    <row r="61" spans="1:24">
      <c r="A61" s="17" t="s">
        <v>206</v>
      </c>
      <c r="B61" s="18">
        <v>12</v>
      </c>
      <c r="C61" s="18" t="s">
        <v>194</v>
      </c>
      <c r="D61" s="18">
        <v>1000</v>
      </c>
      <c r="E61" s="19" t="s">
        <v>205</v>
      </c>
      <c r="F61" s="20">
        <v>1500</v>
      </c>
      <c r="G61" s="38">
        <f t="shared" si="21"/>
        <v>26690</v>
      </c>
      <c r="H61" s="21">
        <f t="shared" si="20"/>
        <v>34190</v>
      </c>
      <c r="I61" s="21">
        <f t="shared" si="20"/>
        <v>26150</v>
      </c>
      <c r="J61" s="21">
        <f t="shared" si="20"/>
        <v>27150</v>
      </c>
      <c r="K61" s="90">
        <v>0</v>
      </c>
      <c r="L61" s="90">
        <v>26690</v>
      </c>
      <c r="M61" s="90">
        <v>34190</v>
      </c>
      <c r="N61" s="90">
        <v>26150</v>
      </c>
      <c r="O61" s="90">
        <v>27150</v>
      </c>
      <c r="T61" s="2"/>
      <c r="U61" s="2"/>
    </row>
    <row r="62" spans="1:24">
      <c r="A62" s="17" t="s">
        <v>44</v>
      </c>
      <c r="B62" s="18">
        <v>7.5</v>
      </c>
      <c r="C62" s="18" t="s">
        <v>194</v>
      </c>
      <c r="D62" s="18">
        <v>1510</v>
      </c>
      <c r="E62" s="35" t="s">
        <v>202</v>
      </c>
      <c r="F62" s="20">
        <v>2200</v>
      </c>
      <c r="G62" s="38">
        <f t="shared" si="21"/>
        <v>39190</v>
      </c>
      <c r="H62" s="21">
        <f t="shared" si="20"/>
        <v>50150</v>
      </c>
      <c r="I62" s="21">
        <f t="shared" si="20"/>
        <v>38350</v>
      </c>
      <c r="J62" s="21">
        <f t="shared" si="20"/>
        <v>39850</v>
      </c>
      <c r="K62" s="90">
        <v>0</v>
      </c>
      <c r="L62" s="90">
        <v>39190</v>
      </c>
      <c r="M62" s="90">
        <v>50150</v>
      </c>
      <c r="N62" s="90">
        <v>38350</v>
      </c>
      <c r="O62" s="90">
        <v>39850</v>
      </c>
      <c r="T62" s="2"/>
      <c r="U62" s="2"/>
    </row>
    <row r="63" spans="1:24">
      <c r="A63" s="17" t="s">
        <v>45</v>
      </c>
      <c r="B63" s="18">
        <v>9</v>
      </c>
      <c r="C63" s="18" t="s">
        <v>194</v>
      </c>
      <c r="D63" s="18">
        <v>1510</v>
      </c>
      <c r="E63" s="19" t="s">
        <v>203</v>
      </c>
      <c r="F63" s="20">
        <v>2200</v>
      </c>
      <c r="G63" s="38">
        <f t="shared" si="21"/>
        <v>39190</v>
      </c>
      <c r="H63" s="21">
        <f t="shared" si="20"/>
        <v>50150</v>
      </c>
      <c r="I63" s="21">
        <f t="shared" si="20"/>
        <v>38350</v>
      </c>
      <c r="J63" s="21">
        <f t="shared" si="20"/>
        <v>39850</v>
      </c>
      <c r="K63" s="90">
        <v>0</v>
      </c>
      <c r="L63" s="90">
        <v>39190</v>
      </c>
      <c r="M63" s="90">
        <v>50150</v>
      </c>
      <c r="N63" s="90">
        <v>38350</v>
      </c>
      <c r="O63" s="90">
        <v>39850</v>
      </c>
      <c r="T63" s="2"/>
      <c r="U63" s="2"/>
    </row>
    <row r="64" spans="1:24">
      <c r="A64" s="17" t="s">
        <v>46</v>
      </c>
      <c r="B64" s="39">
        <v>13.5</v>
      </c>
      <c r="C64" s="18" t="s">
        <v>194</v>
      </c>
      <c r="D64" s="18">
        <v>1510</v>
      </c>
      <c r="E64" s="19" t="s">
        <v>204</v>
      </c>
      <c r="F64" s="20">
        <v>2200</v>
      </c>
      <c r="G64" s="38">
        <f t="shared" si="21"/>
        <v>41490</v>
      </c>
      <c r="H64" s="21">
        <f t="shared" si="20"/>
        <v>53090</v>
      </c>
      <c r="I64" s="21">
        <f t="shared" si="20"/>
        <v>40650</v>
      </c>
      <c r="J64" s="21">
        <f t="shared" si="20"/>
        <v>42190</v>
      </c>
      <c r="K64" s="90">
        <v>0</v>
      </c>
      <c r="L64" s="90">
        <v>41490</v>
      </c>
      <c r="M64" s="90">
        <v>53090</v>
      </c>
      <c r="N64" s="90">
        <v>40650</v>
      </c>
      <c r="O64" s="90">
        <v>42190</v>
      </c>
      <c r="T64" s="2"/>
      <c r="U64" s="2"/>
    </row>
    <row r="65" spans="1:21">
      <c r="A65" s="17" t="s">
        <v>207</v>
      </c>
      <c r="B65" s="18">
        <v>18</v>
      </c>
      <c r="C65" s="18" t="s">
        <v>194</v>
      </c>
      <c r="D65" s="18">
        <v>1510</v>
      </c>
      <c r="E65" s="19" t="s">
        <v>205</v>
      </c>
      <c r="F65" s="20">
        <v>2200</v>
      </c>
      <c r="G65" s="38">
        <f t="shared" si="21"/>
        <v>41490</v>
      </c>
      <c r="H65" s="21">
        <f t="shared" si="20"/>
        <v>53090</v>
      </c>
      <c r="I65" s="21">
        <f t="shared" si="20"/>
        <v>40650</v>
      </c>
      <c r="J65" s="21">
        <f t="shared" si="20"/>
        <v>42190</v>
      </c>
      <c r="K65" s="90">
        <v>0</v>
      </c>
      <c r="L65" s="90">
        <v>41490</v>
      </c>
      <c r="M65" s="90">
        <v>53090</v>
      </c>
      <c r="N65" s="90">
        <v>40650</v>
      </c>
      <c r="O65" s="90">
        <v>42190</v>
      </c>
      <c r="T65" s="2"/>
      <c r="U65" s="2"/>
    </row>
    <row r="66" spans="1:21">
      <c r="A66" s="17" t="s">
        <v>47</v>
      </c>
      <c r="B66" s="18">
        <v>10</v>
      </c>
      <c r="C66" s="18" t="s">
        <v>194</v>
      </c>
      <c r="D66" s="18">
        <v>2000</v>
      </c>
      <c r="E66" s="35" t="s">
        <v>202</v>
      </c>
      <c r="F66" s="20">
        <v>3000</v>
      </c>
      <c r="G66" s="38">
        <f t="shared" si="21"/>
        <v>45450</v>
      </c>
      <c r="H66" s="21">
        <f t="shared" si="20"/>
        <v>58150</v>
      </c>
      <c r="I66" s="21">
        <f t="shared" si="20"/>
        <v>44490</v>
      </c>
      <c r="J66" s="21">
        <f t="shared" si="20"/>
        <v>46200.000000000007</v>
      </c>
      <c r="K66" s="90">
        <v>0</v>
      </c>
      <c r="L66" s="90">
        <v>45450</v>
      </c>
      <c r="M66" s="90">
        <v>58150</v>
      </c>
      <c r="N66" s="90">
        <v>44490</v>
      </c>
      <c r="O66" s="90">
        <v>46200.000000000007</v>
      </c>
      <c r="T66" s="2"/>
      <c r="U66" s="2"/>
    </row>
    <row r="67" spans="1:21">
      <c r="A67" s="40" t="s">
        <v>48</v>
      </c>
      <c r="B67" s="41">
        <v>12</v>
      </c>
      <c r="C67" s="18" t="s">
        <v>194</v>
      </c>
      <c r="D67" s="41">
        <v>2000</v>
      </c>
      <c r="E67" s="19" t="s">
        <v>203</v>
      </c>
      <c r="F67" s="20">
        <v>3000</v>
      </c>
      <c r="G67" s="38">
        <f t="shared" si="21"/>
        <v>45450</v>
      </c>
      <c r="H67" s="21">
        <f t="shared" si="20"/>
        <v>58150</v>
      </c>
      <c r="I67" s="21">
        <f t="shared" si="20"/>
        <v>44490</v>
      </c>
      <c r="J67" s="21">
        <f t="shared" si="20"/>
        <v>46200.000000000007</v>
      </c>
      <c r="K67" s="90">
        <v>0</v>
      </c>
      <c r="L67" s="90">
        <v>45450</v>
      </c>
      <c r="M67" s="90">
        <v>58150</v>
      </c>
      <c r="N67" s="90">
        <v>44490</v>
      </c>
      <c r="O67" s="90">
        <v>46200.000000000007</v>
      </c>
      <c r="T67" s="2"/>
      <c r="U67" s="2"/>
    </row>
    <row r="68" spans="1:21">
      <c r="A68" s="30" t="s">
        <v>49</v>
      </c>
      <c r="B68" s="20">
        <v>18</v>
      </c>
      <c r="C68" s="18" t="s">
        <v>194</v>
      </c>
      <c r="D68" s="20">
        <v>2000</v>
      </c>
      <c r="E68" s="19" t="s">
        <v>204</v>
      </c>
      <c r="F68" s="20">
        <v>3000</v>
      </c>
      <c r="G68" s="38">
        <f t="shared" si="21"/>
        <v>48490</v>
      </c>
      <c r="H68" s="21">
        <f t="shared" si="20"/>
        <v>61990</v>
      </c>
      <c r="I68" s="21">
        <f t="shared" si="20"/>
        <v>47490</v>
      </c>
      <c r="J68" s="21">
        <f t="shared" si="20"/>
        <v>49290</v>
      </c>
      <c r="K68" s="90">
        <v>0</v>
      </c>
      <c r="L68" s="90">
        <v>48490</v>
      </c>
      <c r="M68" s="90">
        <v>61990</v>
      </c>
      <c r="N68" s="90">
        <v>47490</v>
      </c>
      <c r="O68" s="90">
        <v>49290</v>
      </c>
      <c r="T68" s="2"/>
      <c r="U68" s="2"/>
    </row>
    <row r="69" spans="1:21">
      <c r="A69" s="30" t="s">
        <v>245</v>
      </c>
      <c r="B69" s="20">
        <v>20</v>
      </c>
      <c r="C69" s="18" t="s">
        <v>194</v>
      </c>
      <c r="D69" s="20">
        <v>2000</v>
      </c>
      <c r="E69" s="19" t="s">
        <v>246</v>
      </c>
      <c r="F69" s="20">
        <v>3000</v>
      </c>
      <c r="G69" s="38">
        <f t="shared" si="21"/>
        <v>48490</v>
      </c>
      <c r="H69" s="21">
        <f t="shared" si="20"/>
        <v>61990</v>
      </c>
      <c r="I69" s="21">
        <f t="shared" si="20"/>
        <v>47490</v>
      </c>
      <c r="J69" s="21">
        <f t="shared" si="20"/>
        <v>49290</v>
      </c>
      <c r="K69" s="90">
        <v>0</v>
      </c>
      <c r="L69" s="90">
        <v>48490</v>
      </c>
      <c r="M69" s="90">
        <v>61990</v>
      </c>
      <c r="N69" s="90">
        <v>47490</v>
      </c>
      <c r="O69" s="90">
        <v>49290</v>
      </c>
      <c r="T69" s="2"/>
      <c r="U69" s="2"/>
    </row>
    <row r="70" spans="1:21">
      <c r="A70" s="42" t="s">
        <v>208</v>
      </c>
      <c r="B70" s="43">
        <v>24</v>
      </c>
      <c r="C70" s="41" t="s">
        <v>194</v>
      </c>
      <c r="D70" s="43">
        <v>2000</v>
      </c>
      <c r="E70" s="44" t="s">
        <v>205</v>
      </c>
      <c r="F70" s="43">
        <v>3000</v>
      </c>
      <c r="G70" s="45">
        <f t="shared" si="21"/>
        <v>48490</v>
      </c>
      <c r="H70" s="46">
        <f t="shared" si="20"/>
        <v>61990</v>
      </c>
      <c r="I70" s="46">
        <f t="shared" si="20"/>
        <v>47490</v>
      </c>
      <c r="J70" s="46">
        <f t="shared" si="20"/>
        <v>49290</v>
      </c>
      <c r="K70" s="90">
        <v>0</v>
      </c>
      <c r="L70" s="90">
        <v>48490</v>
      </c>
      <c r="M70" s="90">
        <v>61990</v>
      </c>
      <c r="N70" s="90">
        <v>47490</v>
      </c>
      <c r="O70" s="90">
        <v>49290</v>
      </c>
      <c r="T70" s="2"/>
      <c r="U70" s="2"/>
    </row>
    <row r="71" spans="1:21">
      <c r="A71" s="47" t="s">
        <v>272</v>
      </c>
      <c r="B71" s="20">
        <v>12.5</v>
      </c>
      <c r="C71" s="20" t="s">
        <v>194</v>
      </c>
      <c r="D71" s="20">
        <v>2500</v>
      </c>
      <c r="E71" s="48" t="s">
        <v>202</v>
      </c>
      <c r="F71" s="20">
        <v>3700</v>
      </c>
      <c r="G71" s="45">
        <f t="shared" si="21"/>
        <v>59190</v>
      </c>
      <c r="H71" s="46">
        <f t="shared" si="20"/>
        <v>75750</v>
      </c>
      <c r="I71" s="46">
        <f t="shared" si="20"/>
        <v>58050</v>
      </c>
      <c r="J71" s="46">
        <f t="shared" si="20"/>
        <v>60190</v>
      </c>
      <c r="K71" s="90">
        <v>0</v>
      </c>
      <c r="L71" s="90">
        <v>59190</v>
      </c>
      <c r="M71" s="90">
        <v>75750</v>
      </c>
      <c r="N71" s="90">
        <v>58050</v>
      </c>
      <c r="O71" s="90">
        <v>60190</v>
      </c>
      <c r="T71" s="2"/>
      <c r="U71" s="2"/>
    </row>
    <row r="72" spans="1:21">
      <c r="A72" s="47" t="s">
        <v>273</v>
      </c>
      <c r="B72" s="20">
        <v>15</v>
      </c>
      <c r="C72" s="20" t="s">
        <v>194</v>
      </c>
      <c r="D72" s="20">
        <v>2500</v>
      </c>
      <c r="E72" s="20" t="s">
        <v>203</v>
      </c>
      <c r="F72" s="20">
        <v>3700</v>
      </c>
      <c r="G72" s="45">
        <f t="shared" si="21"/>
        <v>59190</v>
      </c>
      <c r="H72" s="46">
        <f t="shared" si="20"/>
        <v>75750</v>
      </c>
      <c r="I72" s="46">
        <f t="shared" si="20"/>
        <v>58050</v>
      </c>
      <c r="J72" s="46">
        <f t="shared" si="20"/>
        <v>60190</v>
      </c>
      <c r="K72" s="90">
        <v>0</v>
      </c>
      <c r="L72" s="90">
        <v>59190</v>
      </c>
      <c r="M72" s="90">
        <v>75750</v>
      </c>
      <c r="N72" s="90">
        <v>58050</v>
      </c>
      <c r="O72" s="90">
        <v>60190</v>
      </c>
      <c r="T72" s="2"/>
      <c r="U72" s="2"/>
    </row>
    <row r="73" spans="1:21">
      <c r="A73" s="47" t="s">
        <v>274</v>
      </c>
      <c r="B73" s="20">
        <v>19</v>
      </c>
      <c r="C73" s="20" t="s">
        <v>194</v>
      </c>
      <c r="D73" s="20">
        <v>2500</v>
      </c>
      <c r="E73" s="20" t="s">
        <v>277</v>
      </c>
      <c r="F73" s="20">
        <v>3700</v>
      </c>
      <c r="G73" s="45">
        <f t="shared" si="21"/>
        <v>63350</v>
      </c>
      <c r="H73" s="46">
        <f t="shared" si="20"/>
        <v>81050</v>
      </c>
      <c r="I73" s="46">
        <f t="shared" si="20"/>
        <v>62090</v>
      </c>
      <c r="J73" s="46">
        <f t="shared" si="20"/>
        <v>64650</v>
      </c>
      <c r="K73" s="90">
        <v>0</v>
      </c>
      <c r="L73" s="90">
        <v>63350</v>
      </c>
      <c r="M73" s="90">
        <v>81050</v>
      </c>
      <c r="N73" s="90">
        <v>62090</v>
      </c>
      <c r="O73" s="90">
        <v>64650</v>
      </c>
    </row>
    <row r="74" spans="1:21">
      <c r="A74" s="47" t="s">
        <v>275</v>
      </c>
      <c r="B74" s="20">
        <v>25</v>
      </c>
      <c r="C74" s="20" t="s">
        <v>194</v>
      </c>
      <c r="D74" s="20">
        <v>2500</v>
      </c>
      <c r="E74" s="20" t="s">
        <v>246</v>
      </c>
      <c r="F74" s="20">
        <v>3700</v>
      </c>
      <c r="G74" s="45">
        <f t="shared" si="21"/>
        <v>63350</v>
      </c>
      <c r="H74" s="46">
        <f t="shared" si="21"/>
        <v>81050</v>
      </c>
      <c r="I74" s="46">
        <f t="shared" si="21"/>
        <v>62090</v>
      </c>
      <c r="J74" s="46">
        <f t="shared" si="21"/>
        <v>64650</v>
      </c>
      <c r="K74" s="90">
        <v>0</v>
      </c>
      <c r="L74" s="90">
        <v>63350</v>
      </c>
      <c r="M74" s="90">
        <v>81050</v>
      </c>
      <c r="N74" s="90">
        <v>62090</v>
      </c>
      <c r="O74" s="90">
        <v>64650</v>
      </c>
    </row>
    <row r="75" spans="1:21">
      <c r="A75" s="47" t="s">
        <v>276</v>
      </c>
      <c r="B75" s="20">
        <v>30</v>
      </c>
      <c r="C75" s="20" t="s">
        <v>194</v>
      </c>
      <c r="D75" s="20">
        <v>2500</v>
      </c>
      <c r="E75" s="20" t="s">
        <v>205</v>
      </c>
      <c r="F75" s="20">
        <v>3700</v>
      </c>
      <c r="G75" s="21">
        <f t="shared" si="21"/>
        <v>63350</v>
      </c>
      <c r="H75" s="21">
        <f t="shared" si="21"/>
        <v>81050</v>
      </c>
      <c r="I75" s="21">
        <f t="shared" si="21"/>
        <v>62090</v>
      </c>
      <c r="J75" s="21">
        <f t="shared" si="21"/>
        <v>64650</v>
      </c>
      <c r="K75" s="90">
        <v>0</v>
      </c>
      <c r="L75" s="90">
        <v>63350</v>
      </c>
      <c r="M75" s="90">
        <v>81050</v>
      </c>
      <c r="N75" s="90">
        <v>62090</v>
      </c>
      <c r="O75" s="90">
        <v>64650</v>
      </c>
    </row>
    <row r="76" spans="1:21">
      <c r="A76" s="49"/>
      <c r="B76" s="23"/>
      <c r="C76" s="23"/>
      <c r="D76" s="23"/>
      <c r="E76" s="23"/>
      <c r="F76" s="23"/>
      <c r="G76" s="24"/>
      <c r="H76" s="24"/>
      <c r="I76" s="24"/>
      <c r="J76" s="24"/>
      <c r="K76" s="90">
        <v>0</v>
      </c>
      <c r="L76" s="90">
        <v>0</v>
      </c>
      <c r="M76" s="90">
        <v>0</v>
      </c>
      <c r="N76" s="90">
        <v>0</v>
      </c>
      <c r="O76" s="90">
        <v>0</v>
      </c>
    </row>
    <row r="77" spans="1:21">
      <c r="A77" s="12" t="s">
        <v>50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</row>
    <row r="78" spans="1:21">
      <c r="K78" s="90">
        <v>0</v>
      </c>
      <c r="L78" s="90">
        <v>0</v>
      </c>
      <c r="M78" s="90">
        <v>0</v>
      </c>
      <c r="N78" s="90">
        <v>0</v>
      </c>
      <c r="O78" s="90">
        <v>0</v>
      </c>
    </row>
    <row r="79" spans="1:21" ht="51">
      <c r="A79" s="13" t="s">
        <v>4</v>
      </c>
      <c r="B79" s="14" t="s">
        <v>5</v>
      </c>
      <c r="C79" s="14" t="s">
        <v>6</v>
      </c>
      <c r="D79" s="14" t="s">
        <v>7</v>
      </c>
      <c r="E79" s="14" t="s">
        <v>24</v>
      </c>
      <c r="F79" s="15" t="s">
        <v>9</v>
      </c>
      <c r="G79" s="34" t="s">
        <v>10</v>
      </c>
      <c r="H79" s="28" t="s">
        <v>17</v>
      </c>
      <c r="I79" s="28" t="s">
        <v>40</v>
      </c>
      <c r="J79" s="37" t="s">
        <v>157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</row>
    <row r="80" spans="1:21">
      <c r="A80" s="32" t="s">
        <v>51</v>
      </c>
      <c r="B80" s="33">
        <v>6</v>
      </c>
      <c r="C80" s="33" t="s">
        <v>52</v>
      </c>
      <c r="D80" s="33">
        <v>1000</v>
      </c>
      <c r="E80" s="50" t="s">
        <v>209</v>
      </c>
      <c r="F80" s="20">
        <v>1900</v>
      </c>
      <c r="G80" s="38">
        <f>L80*(1-$G$3)</f>
        <v>28390</v>
      </c>
      <c r="H80" s="21">
        <f>M80*(1-$G$3)</f>
        <v>36350</v>
      </c>
      <c r="I80" s="21">
        <f>N80*(1-$G$3)</f>
        <v>27890</v>
      </c>
      <c r="J80" s="21">
        <f>O80*(1-$G$3)</f>
        <v>28790</v>
      </c>
      <c r="K80" s="90">
        <v>0</v>
      </c>
      <c r="L80" s="90">
        <v>28390</v>
      </c>
      <c r="M80" s="90">
        <v>36350</v>
      </c>
      <c r="N80" s="90">
        <v>27890</v>
      </c>
      <c r="O80" s="90">
        <v>28790</v>
      </c>
    </row>
    <row r="81" spans="1:20">
      <c r="A81" s="17" t="s">
        <v>53</v>
      </c>
      <c r="B81" s="18">
        <v>9</v>
      </c>
      <c r="C81" s="18" t="s">
        <v>52</v>
      </c>
      <c r="D81" s="18">
        <v>1000</v>
      </c>
      <c r="E81" s="19" t="s">
        <v>200</v>
      </c>
      <c r="F81" s="20">
        <v>1900</v>
      </c>
      <c r="G81" s="38">
        <f t="shared" ref="G81:J88" si="22">L81*(1-$G$3)</f>
        <v>29150.000000000004</v>
      </c>
      <c r="H81" s="21">
        <f t="shared" si="22"/>
        <v>37290</v>
      </c>
      <c r="I81" s="21">
        <f t="shared" si="22"/>
        <v>28650</v>
      </c>
      <c r="J81" s="21">
        <f t="shared" si="22"/>
        <v>29550</v>
      </c>
      <c r="K81" s="90">
        <v>0</v>
      </c>
      <c r="L81" s="90">
        <v>29150.000000000004</v>
      </c>
      <c r="M81" s="90">
        <v>37290</v>
      </c>
      <c r="N81" s="90">
        <v>28650</v>
      </c>
      <c r="O81" s="90">
        <v>29550</v>
      </c>
    </row>
    <row r="82" spans="1:20">
      <c r="A82" s="17" t="s">
        <v>210</v>
      </c>
      <c r="B82" s="18">
        <v>12</v>
      </c>
      <c r="C82" s="18" t="s">
        <v>52</v>
      </c>
      <c r="D82" s="18">
        <v>1000</v>
      </c>
      <c r="E82" s="19" t="s">
        <v>211</v>
      </c>
      <c r="F82" s="20">
        <v>1900</v>
      </c>
      <c r="G82" s="38">
        <f t="shared" si="22"/>
        <v>29150.000000000004</v>
      </c>
      <c r="H82" s="21">
        <f t="shared" si="22"/>
        <v>37290</v>
      </c>
      <c r="I82" s="21">
        <f t="shared" si="22"/>
        <v>28650</v>
      </c>
      <c r="J82" s="21">
        <f t="shared" si="22"/>
        <v>29550</v>
      </c>
      <c r="K82" s="90">
        <v>0</v>
      </c>
      <c r="L82" s="90">
        <v>29150.000000000004</v>
      </c>
      <c r="M82" s="90">
        <v>37290</v>
      </c>
      <c r="N82" s="90">
        <v>28650</v>
      </c>
      <c r="O82" s="90">
        <v>29550</v>
      </c>
    </row>
    <row r="83" spans="1:20">
      <c r="A83" s="17" t="s">
        <v>54</v>
      </c>
      <c r="B83" s="18">
        <v>9</v>
      </c>
      <c r="C83" s="18" t="s">
        <v>52</v>
      </c>
      <c r="D83" s="18">
        <v>1510</v>
      </c>
      <c r="E83" s="50" t="s">
        <v>209</v>
      </c>
      <c r="F83" s="20">
        <v>2800</v>
      </c>
      <c r="G83" s="38">
        <f t="shared" si="22"/>
        <v>41250</v>
      </c>
      <c r="H83" s="21">
        <f t="shared" si="22"/>
        <v>52745</v>
      </c>
      <c r="I83" s="21">
        <f t="shared" si="22"/>
        <v>40550</v>
      </c>
      <c r="J83" s="21">
        <f t="shared" si="22"/>
        <v>41750</v>
      </c>
      <c r="K83" s="90">
        <v>0</v>
      </c>
      <c r="L83" s="90">
        <v>41250</v>
      </c>
      <c r="M83" s="90">
        <v>52745</v>
      </c>
      <c r="N83" s="90">
        <v>40550</v>
      </c>
      <c r="O83" s="90">
        <v>41750</v>
      </c>
    </row>
    <row r="84" spans="1:20">
      <c r="A84" s="17" t="s">
        <v>55</v>
      </c>
      <c r="B84" s="18">
        <v>13.5</v>
      </c>
      <c r="C84" s="18" t="s">
        <v>52</v>
      </c>
      <c r="D84" s="18">
        <v>1510</v>
      </c>
      <c r="E84" s="19" t="s">
        <v>200</v>
      </c>
      <c r="F84" s="20">
        <v>2800</v>
      </c>
      <c r="G84" s="38">
        <f t="shared" si="22"/>
        <v>43650</v>
      </c>
      <c r="H84" s="21">
        <f t="shared" si="22"/>
        <v>55850</v>
      </c>
      <c r="I84" s="21">
        <f t="shared" si="22"/>
        <v>42850</v>
      </c>
      <c r="J84" s="21">
        <f t="shared" si="22"/>
        <v>44190</v>
      </c>
      <c r="K84" s="90">
        <v>0</v>
      </c>
      <c r="L84" s="90">
        <v>43650</v>
      </c>
      <c r="M84" s="90">
        <v>55850</v>
      </c>
      <c r="N84" s="90">
        <v>42850</v>
      </c>
      <c r="O84" s="90">
        <v>44190</v>
      </c>
    </row>
    <row r="85" spans="1:20">
      <c r="A85" s="17" t="s">
        <v>212</v>
      </c>
      <c r="B85" s="18">
        <v>18</v>
      </c>
      <c r="C85" s="18" t="s">
        <v>52</v>
      </c>
      <c r="D85" s="18">
        <v>1510</v>
      </c>
      <c r="E85" s="19" t="s">
        <v>211</v>
      </c>
      <c r="F85" s="20">
        <v>2800</v>
      </c>
      <c r="G85" s="38">
        <f t="shared" si="22"/>
        <v>43650</v>
      </c>
      <c r="H85" s="21">
        <f t="shared" si="22"/>
        <v>55850</v>
      </c>
      <c r="I85" s="21">
        <f t="shared" si="22"/>
        <v>42850</v>
      </c>
      <c r="J85" s="21">
        <f t="shared" si="22"/>
        <v>44190</v>
      </c>
      <c r="K85" s="90">
        <v>0</v>
      </c>
      <c r="L85" s="90">
        <v>43650</v>
      </c>
      <c r="M85" s="90">
        <v>55850</v>
      </c>
      <c r="N85" s="90">
        <v>42850</v>
      </c>
      <c r="O85" s="90">
        <v>44190</v>
      </c>
    </row>
    <row r="86" spans="1:20">
      <c r="A86" s="40" t="s">
        <v>56</v>
      </c>
      <c r="B86" s="41">
        <v>12</v>
      </c>
      <c r="C86" s="41" t="s">
        <v>52</v>
      </c>
      <c r="D86" s="41">
        <v>2000</v>
      </c>
      <c r="E86" s="50" t="s">
        <v>209</v>
      </c>
      <c r="F86" s="20">
        <v>3800</v>
      </c>
      <c r="G86" s="38">
        <f t="shared" si="22"/>
        <v>50390</v>
      </c>
      <c r="H86" s="21">
        <f t="shared" si="22"/>
        <v>64490</v>
      </c>
      <c r="I86" s="21">
        <f t="shared" si="22"/>
        <v>49500.000000000007</v>
      </c>
      <c r="J86" s="21">
        <f t="shared" si="22"/>
        <v>51050</v>
      </c>
      <c r="K86" s="90">
        <v>0</v>
      </c>
      <c r="L86" s="90">
        <v>50390</v>
      </c>
      <c r="M86" s="90">
        <v>64490</v>
      </c>
      <c r="N86" s="90">
        <v>49500.000000000007</v>
      </c>
      <c r="O86" s="90">
        <v>51050</v>
      </c>
    </row>
    <row r="87" spans="1:20">
      <c r="A87" s="30" t="s">
        <v>57</v>
      </c>
      <c r="B87" s="20">
        <v>18</v>
      </c>
      <c r="C87" s="20" t="s">
        <v>52</v>
      </c>
      <c r="D87" s="20">
        <v>2000</v>
      </c>
      <c r="E87" s="19" t="s">
        <v>200</v>
      </c>
      <c r="F87" s="20">
        <v>3800</v>
      </c>
      <c r="G87" s="38">
        <f t="shared" si="22"/>
        <v>53190</v>
      </c>
      <c r="H87" s="21">
        <f t="shared" si="22"/>
        <v>68050</v>
      </c>
      <c r="I87" s="21">
        <f t="shared" si="22"/>
        <v>52250.000000000007</v>
      </c>
      <c r="J87" s="21">
        <f t="shared" si="22"/>
        <v>53850</v>
      </c>
      <c r="K87" s="90">
        <v>0</v>
      </c>
      <c r="L87" s="90">
        <v>53190</v>
      </c>
      <c r="M87" s="90">
        <v>68050</v>
      </c>
      <c r="N87" s="90">
        <v>52250.000000000007</v>
      </c>
      <c r="O87" s="90">
        <v>53850</v>
      </c>
    </row>
    <row r="88" spans="1:20">
      <c r="A88" s="30" t="s">
        <v>213</v>
      </c>
      <c r="B88" s="20">
        <v>24</v>
      </c>
      <c r="C88" s="20" t="s">
        <v>52</v>
      </c>
      <c r="D88" s="20">
        <v>2000</v>
      </c>
      <c r="E88" s="19" t="s">
        <v>211</v>
      </c>
      <c r="F88" s="20">
        <v>3800</v>
      </c>
      <c r="G88" s="38">
        <f t="shared" si="22"/>
        <v>53190</v>
      </c>
      <c r="H88" s="21">
        <f t="shared" si="22"/>
        <v>68050</v>
      </c>
      <c r="I88" s="21">
        <f t="shared" si="22"/>
        <v>52250.000000000007</v>
      </c>
      <c r="J88" s="21">
        <f t="shared" si="22"/>
        <v>53850</v>
      </c>
      <c r="K88" s="90">
        <v>0</v>
      </c>
      <c r="L88" s="90">
        <v>53190</v>
      </c>
      <c r="M88" s="90">
        <v>68050</v>
      </c>
      <c r="N88" s="90">
        <v>52250.000000000007</v>
      </c>
      <c r="O88" s="90">
        <v>53850</v>
      </c>
    </row>
    <row r="89" spans="1:20">
      <c r="K89" s="90">
        <v>0</v>
      </c>
      <c r="L89" s="90">
        <v>0</v>
      </c>
      <c r="M89" s="90">
        <v>0</v>
      </c>
      <c r="N89" s="90">
        <v>0</v>
      </c>
      <c r="O89" s="90">
        <v>0</v>
      </c>
    </row>
    <row r="90" spans="1:20">
      <c r="A90" s="12" t="s">
        <v>58</v>
      </c>
      <c r="K90" s="90">
        <v>0</v>
      </c>
      <c r="L90" s="90">
        <v>0</v>
      </c>
      <c r="M90" s="90">
        <v>0</v>
      </c>
      <c r="N90" s="90">
        <v>0</v>
      </c>
      <c r="O90" s="90">
        <v>0</v>
      </c>
    </row>
    <row r="91" spans="1:20">
      <c r="K91" s="90">
        <v>0</v>
      </c>
      <c r="L91" s="90">
        <v>0</v>
      </c>
      <c r="M91" s="90">
        <v>0</v>
      </c>
      <c r="N91" s="90">
        <v>0</v>
      </c>
      <c r="O91" s="90">
        <v>0</v>
      </c>
    </row>
    <row r="92" spans="1:20" ht="51">
      <c r="A92" s="13" t="s">
        <v>4</v>
      </c>
      <c r="B92" s="14" t="s">
        <v>5</v>
      </c>
      <c r="C92" s="14" t="s">
        <v>6</v>
      </c>
      <c r="D92" s="14" t="s">
        <v>7</v>
      </c>
      <c r="E92" s="14" t="s">
        <v>24</v>
      </c>
      <c r="F92" s="15" t="s">
        <v>9</v>
      </c>
      <c r="G92" s="34" t="s">
        <v>10</v>
      </c>
      <c r="H92" s="28" t="s">
        <v>17</v>
      </c>
      <c r="I92" s="28" t="s">
        <v>40</v>
      </c>
      <c r="J92" s="37" t="s">
        <v>157</v>
      </c>
      <c r="K92" s="90">
        <v>0</v>
      </c>
      <c r="L92" s="90">
        <v>0</v>
      </c>
      <c r="M92" s="90">
        <v>0</v>
      </c>
      <c r="N92" s="90">
        <v>0</v>
      </c>
      <c r="O92" s="90">
        <v>0</v>
      </c>
      <c r="T92" s="2"/>
    </row>
    <row r="93" spans="1:20">
      <c r="A93" s="32" t="s">
        <v>59</v>
      </c>
      <c r="B93" s="33">
        <v>9</v>
      </c>
      <c r="C93" s="33" t="s">
        <v>195</v>
      </c>
      <c r="D93" s="33">
        <v>1000</v>
      </c>
      <c r="E93" s="50" t="s">
        <v>214</v>
      </c>
      <c r="F93" s="20">
        <v>2400</v>
      </c>
      <c r="G93" s="38">
        <f t="shared" ref="G93:J101" si="23">L93*(1-$G$3)</f>
        <v>31350.000000000004</v>
      </c>
      <c r="H93" s="21">
        <f t="shared" si="23"/>
        <v>38590</v>
      </c>
      <c r="I93" s="21">
        <f t="shared" si="23"/>
        <v>30850</v>
      </c>
      <c r="J93" s="21">
        <f>J94</f>
        <v>31690</v>
      </c>
      <c r="K93" s="90">
        <v>0</v>
      </c>
      <c r="L93" s="90">
        <v>31350.000000000004</v>
      </c>
      <c r="M93" s="90">
        <v>38590</v>
      </c>
      <c r="N93" s="90">
        <v>30850</v>
      </c>
      <c r="O93" s="90">
        <v>31690</v>
      </c>
      <c r="T93" s="2"/>
    </row>
    <row r="94" spans="1:20">
      <c r="A94" s="17" t="s">
        <v>60</v>
      </c>
      <c r="B94" s="18">
        <v>10</v>
      </c>
      <c r="C94" s="33" t="s">
        <v>195</v>
      </c>
      <c r="D94" s="18">
        <v>1000</v>
      </c>
      <c r="E94" s="19" t="s">
        <v>215</v>
      </c>
      <c r="F94" s="20">
        <v>2400</v>
      </c>
      <c r="G94" s="38">
        <f t="shared" si="23"/>
        <v>31350.000000000004</v>
      </c>
      <c r="H94" s="21">
        <f t="shared" si="23"/>
        <v>38590</v>
      </c>
      <c r="I94" s="21">
        <f t="shared" si="23"/>
        <v>30850</v>
      </c>
      <c r="J94" s="21">
        <f t="shared" si="23"/>
        <v>31690</v>
      </c>
      <c r="K94" s="90">
        <v>0</v>
      </c>
      <c r="L94" s="90">
        <v>31350.000000000004</v>
      </c>
      <c r="M94" s="90">
        <v>38590</v>
      </c>
      <c r="N94" s="90">
        <v>30850</v>
      </c>
      <c r="O94" s="90">
        <v>31690</v>
      </c>
      <c r="T94" s="2"/>
    </row>
    <row r="95" spans="1:20">
      <c r="A95" s="17" t="s">
        <v>61</v>
      </c>
      <c r="B95" s="18">
        <v>12</v>
      </c>
      <c r="C95" s="33" t="s">
        <v>195</v>
      </c>
      <c r="D95" s="18">
        <v>1000</v>
      </c>
      <c r="E95" s="19" t="s">
        <v>216</v>
      </c>
      <c r="F95" s="20">
        <v>2400</v>
      </c>
      <c r="G95" s="38">
        <f t="shared" si="23"/>
        <v>31790.000000000004</v>
      </c>
      <c r="H95" s="21">
        <f t="shared" si="23"/>
        <v>39150</v>
      </c>
      <c r="I95" s="21">
        <f t="shared" si="23"/>
        <v>31290</v>
      </c>
      <c r="J95" s="21">
        <f t="shared" si="23"/>
        <v>32150</v>
      </c>
      <c r="K95" s="90">
        <v>0</v>
      </c>
      <c r="L95" s="90">
        <v>31790.000000000004</v>
      </c>
      <c r="M95" s="90">
        <v>39150</v>
      </c>
      <c r="N95" s="90">
        <v>31290</v>
      </c>
      <c r="O95" s="90">
        <v>32150</v>
      </c>
      <c r="T95" s="2"/>
    </row>
    <row r="96" spans="1:20">
      <c r="A96" s="17" t="s">
        <v>62</v>
      </c>
      <c r="B96" s="18">
        <v>13.5</v>
      </c>
      <c r="C96" s="33" t="s">
        <v>195</v>
      </c>
      <c r="D96" s="18">
        <v>1500</v>
      </c>
      <c r="E96" s="50" t="s">
        <v>214</v>
      </c>
      <c r="F96" s="20">
        <v>3550</v>
      </c>
      <c r="G96" s="38">
        <f t="shared" si="23"/>
        <v>48190</v>
      </c>
      <c r="H96" s="21">
        <f t="shared" si="23"/>
        <v>59250</v>
      </c>
      <c r="I96" s="21">
        <f t="shared" si="23"/>
        <v>47490</v>
      </c>
      <c r="J96" s="21">
        <f t="shared" si="23"/>
        <v>48690</v>
      </c>
      <c r="K96" s="90">
        <v>0</v>
      </c>
      <c r="L96" s="90">
        <v>48190</v>
      </c>
      <c r="M96" s="90">
        <v>59250</v>
      </c>
      <c r="N96" s="90">
        <v>47490</v>
      </c>
      <c r="O96" s="90">
        <v>48690</v>
      </c>
      <c r="T96" s="2"/>
    </row>
    <row r="97" spans="1:20">
      <c r="A97" s="17" t="s">
        <v>63</v>
      </c>
      <c r="B97" s="18">
        <v>15</v>
      </c>
      <c r="C97" s="33" t="s">
        <v>195</v>
      </c>
      <c r="D97" s="18">
        <v>1500</v>
      </c>
      <c r="E97" s="19" t="s">
        <v>203</v>
      </c>
      <c r="F97" s="20">
        <v>3550</v>
      </c>
      <c r="G97" s="38">
        <f t="shared" si="23"/>
        <v>48190</v>
      </c>
      <c r="H97" s="21">
        <f t="shared" si="23"/>
        <v>59250</v>
      </c>
      <c r="I97" s="21">
        <f t="shared" si="23"/>
        <v>47490</v>
      </c>
      <c r="J97" s="21">
        <f t="shared" si="23"/>
        <v>48690</v>
      </c>
      <c r="K97" s="90">
        <v>0</v>
      </c>
      <c r="L97" s="90">
        <v>48190</v>
      </c>
      <c r="M97" s="90">
        <v>59250</v>
      </c>
      <c r="N97" s="90">
        <v>47490</v>
      </c>
      <c r="O97" s="90">
        <v>48690</v>
      </c>
      <c r="T97" s="2"/>
    </row>
    <row r="98" spans="1:20">
      <c r="A98" s="17" t="s">
        <v>64</v>
      </c>
      <c r="B98" s="18">
        <v>18</v>
      </c>
      <c r="C98" s="33" t="s">
        <v>195</v>
      </c>
      <c r="D98" s="18">
        <v>1500</v>
      </c>
      <c r="E98" s="19" t="s">
        <v>247</v>
      </c>
      <c r="F98" s="20">
        <v>3550</v>
      </c>
      <c r="G98" s="38">
        <f t="shared" si="23"/>
        <v>48750</v>
      </c>
      <c r="H98" s="21">
        <f t="shared" si="23"/>
        <v>59950.000000000007</v>
      </c>
      <c r="I98" s="21">
        <f t="shared" si="23"/>
        <v>48050</v>
      </c>
      <c r="J98" s="21">
        <f t="shared" si="23"/>
        <v>49250</v>
      </c>
      <c r="K98" s="90">
        <v>0</v>
      </c>
      <c r="L98" s="90">
        <v>48750</v>
      </c>
      <c r="M98" s="90">
        <v>59950.000000000007</v>
      </c>
      <c r="N98" s="90">
        <v>48050</v>
      </c>
      <c r="O98" s="90">
        <v>49250</v>
      </c>
      <c r="T98" s="2"/>
    </row>
    <row r="99" spans="1:20">
      <c r="A99" s="17" t="s">
        <v>65</v>
      </c>
      <c r="B99" s="18">
        <v>18</v>
      </c>
      <c r="C99" s="33" t="s">
        <v>195</v>
      </c>
      <c r="D99" s="18">
        <v>2000</v>
      </c>
      <c r="E99" s="50" t="s">
        <v>214</v>
      </c>
      <c r="F99" s="20">
        <v>4800</v>
      </c>
      <c r="G99" s="38">
        <f t="shared" si="23"/>
        <v>58090</v>
      </c>
      <c r="H99" s="21">
        <f t="shared" si="23"/>
        <v>71450</v>
      </c>
      <c r="I99" s="21">
        <f t="shared" si="23"/>
        <v>57200.000000000007</v>
      </c>
      <c r="J99" s="21">
        <f t="shared" si="23"/>
        <v>58690</v>
      </c>
      <c r="K99" s="90">
        <v>0</v>
      </c>
      <c r="L99" s="90">
        <v>58090</v>
      </c>
      <c r="M99" s="90">
        <v>71450</v>
      </c>
      <c r="N99" s="90">
        <v>57200.000000000007</v>
      </c>
      <c r="O99" s="90">
        <v>58690</v>
      </c>
      <c r="T99" s="2"/>
    </row>
    <row r="100" spans="1:20">
      <c r="A100" s="40" t="s">
        <v>66</v>
      </c>
      <c r="B100" s="41">
        <v>20</v>
      </c>
      <c r="C100" s="33" t="s">
        <v>195</v>
      </c>
      <c r="D100" s="41">
        <v>2000</v>
      </c>
      <c r="E100" s="19" t="s">
        <v>215</v>
      </c>
      <c r="F100" s="20">
        <v>4800</v>
      </c>
      <c r="G100" s="38">
        <f t="shared" si="23"/>
        <v>58090</v>
      </c>
      <c r="H100" s="21">
        <f t="shared" si="23"/>
        <v>71450</v>
      </c>
      <c r="I100" s="21">
        <f t="shared" si="23"/>
        <v>57200.000000000007</v>
      </c>
      <c r="J100" s="21">
        <f t="shared" si="23"/>
        <v>58690</v>
      </c>
      <c r="K100" s="90">
        <v>0</v>
      </c>
      <c r="L100" s="90">
        <v>58090</v>
      </c>
      <c r="M100" s="90">
        <v>71450</v>
      </c>
      <c r="N100" s="90">
        <v>57200.000000000007</v>
      </c>
      <c r="O100" s="90">
        <v>58690</v>
      </c>
      <c r="T100" s="2"/>
    </row>
    <row r="101" spans="1:20">
      <c r="A101" s="30" t="s">
        <v>67</v>
      </c>
      <c r="B101" s="20">
        <v>24</v>
      </c>
      <c r="C101" s="33" t="s">
        <v>195</v>
      </c>
      <c r="D101" s="20">
        <v>2000</v>
      </c>
      <c r="E101" s="19" t="s">
        <v>216</v>
      </c>
      <c r="F101" s="20">
        <v>4800</v>
      </c>
      <c r="G101" s="38">
        <f>L101*(1-$G$3)</f>
        <v>59090</v>
      </c>
      <c r="H101" s="21">
        <f t="shared" si="23"/>
        <v>72650</v>
      </c>
      <c r="I101" s="21">
        <f t="shared" si="23"/>
        <v>58150</v>
      </c>
      <c r="J101" s="21">
        <f t="shared" si="23"/>
        <v>59690</v>
      </c>
      <c r="K101" s="90">
        <v>0</v>
      </c>
      <c r="L101" s="90">
        <v>59090</v>
      </c>
      <c r="M101" s="90">
        <v>72650</v>
      </c>
      <c r="N101" s="90">
        <v>58150</v>
      </c>
      <c r="O101" s="90">
        <v>59690</v>
      </c>
      <c r="T101" s="2"/>
    </row>
    <row r="102" spans="1:20">
      <c r="G102" s="51"/>
      <c r="H102" s="51"/>
      <c r="I102" s="52"/>
      <c r="K102" s="90">
        <v>0</v>
      </c>
      <c r="L102" s="90">
        <v>0</v>
      </c>
      <c r="M102" s="90">
        <v>0</v>
      </c>
      <c r="N102" s="90">
        <v>0</v>
      </c>
      <c r="O102" s="90">
        <v>0</v>
      </c>
    </row>
    <row r="103" spans="1:20">
      <c r="A103" s="12" t="s">
        <v>68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</row>
    <row r="104" spans="1:20">
      <c r="K104" s="90">
        <v>0</v>
      </c>
      <c r="L104" s="90">
        <v>0</v>
      </c>
      <c r="M104" s="90">
        <v>0</v>
      </c>
      <c r="N104" s="90">
        <v>0</v>
      </c>
      <c r="O104" s="90">
        <v>0</v>
      </c>
    </row>
    <row r="105" spans="1:20" ht="51">
      <c r="A105" s="13" t="s">
        <v>4</v>
      </c>
      <c r="B105" s="14" t="s">
        <v>5</v>
      </c>
      <c r="C105" s="14" t="s">
        <v>6</v>
      </c>
      <c r="D105" s="14" t="s">
        <v>7</v>
      </c>
      <c r="E105" s="14" t="s">
        <v>69</v>
      </c>
      <c r="F105" s="15" t="s">
        <v>9</v>
      </c>
      <c r="G105" s="15" t="s">
        <v>10</v>
      </c>
      <c r="H105" s="34" t="s">
        <v>17</v>
      </c>
      <c r="I105" s="28" t="s">
        <v>40</v>
      </c>
      <c r="J105" s="37" t="s">
        <v>157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T105" s="2"/>
    </row>
    <row r="106" spans="1:20">
      <c r="A106" s="32" t="s">
        <v>70</v>
      </c>
      <c r="B106" s="33">
        <v>9</v>
      </c>
      <c r="C106" s="33" t="s">
        <v>71</v>
      </c>
      <c r="D106" s="33">
        <v>1000</v>
      </c>
      <c r="E106" s="53" t="s">
        <v>248</v>
      </c>
      <c r="F106" s="20">
        <v>3800</v>
      </c>
      <c r="G106" s="21">
        <f t="shared" ref="G106:G122" si="24">L106*(1-$G$3)</f>
        <v>45450</v>
      </c>
      <c r="H106" s="38">
        <f t="shared" ref="H106:J122" si="25">M106*(1-$G$3)</f>
        <v>54850</v>
      </c>
      <c r="I106" s="21">
        <f t="shared" si="25"/>
        <v>44790</v>
      </c>
      <c r="J106" s="21">
        <f t="shared" si="25"/>
        <v>45790</v>
      </c>
      <c r="K106" s="90">
        <v>0</v>
      </c>
      <c r="L106" s="90">
        <v>45450</v>
      </c>
      <c r="M106" s="90">
        <v>54850</v>
      </c>
      <c r="N106" s="90">
        <v>44790</v>
      </c>
      <c r="O106" s="90">
        <v>45790</v>
      </c>
      <c r="T106" s="2"/>
    </row>
    <row r="107" spans="1:20">
      <c r="A107" s="17" t="s">
        <v>72</v>
      </c>
      <c r="B107" s="18">
        <v>10</v>
      </c>
      <c r="C107" s="18" t="s">
        <v>71</v>
      </c>
      <c r="D107" s="18">
        <v>1000</v>
      </c>
      <c r="E107" s="35" t="s">
        <v>217</v>
      </c>
      <c r="F107" s="20">
        <v>3800</v>
      </c>
      <c r="G107" s="21">
        <f t="shared" si="24"/>
        <v>45450</v>
      </c>
      <c r="H107" s="38">
        <f t="shared" si="25"/>
        <v>54850</v>
      </c>
      <c r="I107" s="21">
        <f t="shared" si="25"/>
        <v>44790</v>
      </c>
      <c r="J107" s="21">
        <f t="shared" si="25"/>
        <v>45790</v>
      </c>
      <c r="K107" s="90">
        <v>0</v>
      </c>
      <c r="L107" s="90">
        <v>45450</v>
      </c>
      <c r="M107" s="90">
        <v>54850</v>
      </c>
      <c r="N107" s="90">
        <v>44790</v>
      </c>
      <c r="O107" s="90">
        <v>45790</v>
      </c>
      <c r="T107" s="2"/>
    </row>
    <row r="108" spans="1:20">
      <c r="A108" s="17" t="s">
        <v>73</v>
      </c>
      <c r="B108" s="18">
        <v>12</v>
      </c>
      <c r="C108" s="18" t="s">
        <v>71</v>
      </c>
      <c r="D108" s="18">
        <v>1000</v>
      </c>
      <c r="E108" s="54" t="s">
        <v>202</v>
      </c>
      <c r="F108" s="20">
        <v>3800</v>
      </c>
      <c r="G108" s="21">
        <f t="shared" si="24"/>
        <v>46450</v>
      </c>
      <c r="H108" s="38">
        <f t="shared" si="25"/>
        <v>56050</v>
      </c>
      <c r="I108" s="21">
        <f t="shared" si="25"/>
        <v>45790</v>
      </c>
      <c r="J108" s="21">
        <f t="shared" si="25"/>
        <v>46850</v>
      </c>
      <c r="K108" s="90">
        <v>0</v>
      </c>
      <c r="L108" s="90">
        <v>46450</v>
      </c>
      <c r="M108" s="90">
        <v>56050</v>
      </c>
      <c r="N108" s="90">
        <v>45790</v>
      </c>
      <c r="O108" s="90">
        <v>46850</v>
      </c>
      <c r="T108" s="2"/>
    </row>
    <row r="109" spans="1:20">
      <c r="A109" s="17" t="s">
        <v>340</v>
      </c>
      <c r="B109" s="18">
        <v>12</v>
      </c>
      <c r="C109" s="18" t="s">
        <v>71</v>
      </c>
      <c r="D109" s="18">
        <v>1500</v>
      </c>
      <c r="E109" s="53" t="s">
        <v>214</v>
      </c>
      <c r="F109" s="20">
        <v>5200</v>
      </c>
      <c r="G109" s="38">
        <f>L109*(1-$G$3)</f>
        <v>65250</v>
      </c>
      <c r="H109" s="21">
        <f>M109*(1-$G$3)</f>
        <v>78950</v>
      </c>
      <c r="I109" s="21">
        <f>N109*(1-$G$3)</f>
        <v>64250</v>
      </c>
      <c r="J109" s="21">
        <f>O109*(1-$G$3)</f>
        <v>65790</v>
      </c>
      <c r="K109" s="90">
        <v>0</v>
      </c>
      <c r="L109" s="90">
        <v>65250</v>
      </c>
      <c r="M109" s="90">
        <v>78950</v>
      </c>
      <c r="N109" s="90">
        <v>64250</v>
      </c>
      <c r="O109" s="90">
        <v>65790</v>
      </c>
      <c r="T109" s="2"/>
    </row>
    <row r="110" spans="1:20">
      <c r="A110" s="17" t="s">
        <v>341</v>
      </c>
      <c r="B110" s="18">
        <v>15</v>
      </c>
      <c r="C110" s="18" t="s">
        <v>71</v>
      </c>
      <c r="D110" s="18">
        <v>1500</v>
      </c>
      <c r="E110" s="53" t="s">
        <v>203</v>
      </c>
      <c r="F110" s="20">
        <v>5200</v>
      </c>
      <c r="G110" s="38">
        <f t="shared" ref="G110:G111" si="26">L110*(1-$G$3)</f>
        <v>65250</v>
      </c>
      <c r="H110" s="21">
        <f t="shared" ref="H110:H111" si="27">M110*(1-$G$3)</f>
        <v>78950</v>
      </c>
      <c r="I110" s="21">
        <f t="shared" ref="I110:I111" si="28">N110*(1-$G$3)</f>
        <v>64250</v>
      </c>
      <c r="J110" s="21">
        <f t="shared" ref="J110:J111" si="29">O110*(1-$G$3)</f>
        <v>65790</v>
      </c>
      <c r="K110" s="90">
        <v>0</v>
      </c>
      <c r="L110" s="90">
        <v>65250</v>
      </c>
      <c r="M110" s="90">
        <v>78950</v>
      </c>
      <c r="N110" s="90">
        <v>64250</v>
      </c>
      <c r="O110" s="90">
        <v>65790</v>
      </c>
      <c r="T110" s="2"/>
    </row>
    <row r="111" spans="1:20">
      <c r="A111" s="17" t="s">
        <v>342</v>
      </c>
      <c r="B111" s="18">
        <v>18</v>
      </c>
      <c r="C111" s="18" t="s">
        <v>71</v>
      </c>
      <c r="D111" s="18">
        <v>1500</v>
      </c>
      <c r="E111" s="53" t="s">
        <v>343</v>
      </c>
      <c r="F111" s="20">
        <v>5200</v>
      </c>
      <c r="G111" s="38">
        <f t="shared" si="26"/>
        <v>66450</v>
      </c>
      <c r="H111" s="21">
        <f t="shared" si="27"/>
        <v>80450</v>
      </c>
      <c r="I111" s="21">
        <f t="shared" si="28"/>
        <v>65450.000000000007</v>
      </c>
      <c r="J111" s="21">
        <f t="shared" si="29"/>
        <v>66990</v>
      </c>
      <c r="K111" s="90">
        <v>0</v>
      </c>
      <c r="L111" s="90">
        <v>66450</v>
      </c>
      <c r="M111" s="90">
        <v>80450</v>
      </c>
      <c r="N111" s="90">
        <v>65450.000000000007</v>
      </c>
      <c r="O111" s="90">
        <v>66990</v>
      </c>
      <c r="T111" s="2"/>
    </row>
    <row r="112" spans="1:20">
      <c r="A112" s="17" t="s">
        <v>74</v>
      </c>
      <c r="B112" s="18">
        <v>18</v>
      </c>
      <c r="C112" s="18" t="s">
        <v>71</v>
      </c>
      <c r="D112" s="18">
        <v>2000</v>
      </c>
      <c r="E112" s="53" t="s">
        <v>248</v>
      </c>
      <c r="F112" s="20">
        <v>7600</v>
      </c>
      <c r="G112" s="21">
        <f t="shared" si="24"/>
        <v>84490</v>
      </c>
      <c r="H112" s="38">
        <f t="shared" ref="H112:I122" si="30">M112*(1-$G$3)</f>
        <v>102190.00000000001</v>
      </c>
      <c r="I112" s="21">
        <f t="shared" si="30"/>
        <v>83250</v>
      </c>
      <c r="J112" s="21">
        <f t="shared" si="25"/>
        <v>85150</v>
      </c>
      <c r="K112" s="90">
        <v>0</v>
      </c>
      <c r="L112" s="90">
        <v>84490</v>
      </c>
      <c r="M112" s="90">
        <v>102190.00000000001</v>
      </c>
      <c r="N112" s="90">
        <v>83250</v>
      </c>
      <c r="O112" s="90">
        <v>85150</v>
      </c>
      <c r="T112" s="2"/>
    </row>
    <row r="113" spans="1:20">
      <c r="A113" s="17" t="s">
        <v>75</v>
      </c>
      <c r="B113" s="18">
        <v>20</v>
      </c>
      <c r="C113" s="18" t="s">
        <v>71</v>
      </c>
      <c r="D113" s="18">
        <v>2000</v>
      </c>
      <c r="E113" s="35" t="s">
        <v>217</v>
      </c>
      <c r="F113" s="20">
        <v>7600</v>
      </c>
      <c r="G113" s="21">
        <f t="shared" si="24"/>
        <v>84490</v>
      </c>
      <c r="H113" s="38">
        <f t="shared" si="30"/>
        <v>102190.00000000001</v>
      </c>
      <c r="I113" s="21">
        <f t="shared" si="30"/>
        <v>83250</v>
      </c>
      <c r="J113" s="21">
        <f t="shared" si="25"/>
        <v>85150</v>
      </c>
      <c r="K113" s="90">
        <v>0</v>
      </c>
      <c r="L113" s="90">
        <v>84490</v>
      </c>
      <c r="M113" s="90">
        <v>102190.00000000001</v>
      </c>
      <c r="N113" s="90">
        <v>83250</v>
      </c>
      <c r="O113" s="90">
        <v>85150</v>
      </c>
      <c r="T113" s="2"/>
    </row>
    <row r="114" spans="1:20">
      <c r="A114" s="17" t="s">
        <v>76</v>
      </c>
      <c r="B114" s="18">
        <v>24</v>
      </c>
      <c r="C114" s="18" t="s">
        <v>71</v>
      </c>
      <c r="D114" s="18">
        <v>2000</v>
      </c>
      <c r="E114" s="54" t="s">
        <v>202</v>
      </c>
      <c r="F114" s="20">
        <v>7600</v>
      </c>
      <c r="G114" s="21">
        <f t="shared" si="24"/>
        <v>86690</v>
      </c>
      <c r="H114" s="38">
        <f t="shared" si="30"/>
        <v>104850</v>
      </c>
      <c r="I114" s="21">
        <f t="shared" si="30"/>
        <v>85450</v>
      </c>
      <c r="J114" s="21">
        <f t="shared" si="25"/>
        <v>87400</v>
      </c>
      <c r="K114" s="90">
        <v>0</v>
      </c>
      <c r="L114" s="90">
        <v>86690</v>
      </c>
      <c r="M114" s="90">
        <v>104850</v>
      </c>
      <c r="N114" s="90">
        <v>85450</v>
      </c>
      <c r="O114" s="90">
        <v>87400</v>
      </c>
      <c r="T114" s="2"/>
    </row>
    <row r="115" spans="1:20">
      <c r="A115" s="17" t="s">
        <v>278</v>
      </c>
      <c r="B115" s="18">
        <v>12</v>
      </c>
      <c r="C115" s="18" t="s">
        <v>78</v>
      </c>
      <c r="D115" s="18">
        <v>1180</v>
      </c>
      <c r="E115" s="35" t="s">
        <v>217</v>
      </c>
      <c r="F115" s="20">
        <v>4700</v>
      </c>
      <c r="G115" s="21">
        <f t="shared" si="24"/>
        <v>56450</v>
      </c>
      <c r="H115" s="38">
        <f t="shared" si="30"/>
        <v>68350</v>
      </c>
      <c r="I115" s="21">
        <f t="shared" si="30"/>
        <v>55650</v>
      </c>
      <c r="J115" s="21">
        <f t="shared" si="25"/>
        <v>56890</v>
      </c>
      <c r="K115" s="90">
        <v>0</v>
      </c>
      <c r="L115" s="90">
        <v>56450</v>
      </c>
      <c r="M115" s="90">
        <v>68350</v>
      </c>
      <c r="N115" s="90">
        <v>55650</v>
      </c>
      <c r="O115" s="90">
        <v>56890</v>
      </c>
      <c r="T115" s="2"/>
    </row>
    <row r="116" spans="1:20">
      <c r="A116" s="17" t="s">
        <v>77</v>
      </c>
      <c r="B116" s="18">
        <v>18</v>
      </c>
      <c r="C116" s="18" t="s">
        <v>78</v>
      </c>
      <c r="D116" s="18">
        <v>1180</v>
      </c>
      <c r="E116" s="35" t="s">
        <v>218</v>
      </c>
      <c r="F116" s="20">
        <v>4700</v>
      </c>
      <c r="G116" s="21">
        <f t="shared" si="24"/>
        <v>56450</v>
      </c>
      <c r="H116" s="38">
        <f t="shared" si="30"/>
        <v>68350</v>
      </c>
      <c r="I116" s="21">
        <f t="shared" si="30"/>
        <v>55650</v>
      </c>
      <c r="J116" s="21">
        <f t="shared" si="25"/>
        <v>56890</v>
      </c>
      <c r="K116" s="90">
        <v>0</v>
      </c>
      <c r="L116" s="90">
        <v>56450</v>
      </c>
      <c r="M116" s="90">
        <v>68350</v>
      </c>
      <c r="N116" s="90">
        <v>55650</v>
      </c>
      <c r="O116" s="90">
        <v>56890</v>
      </c>
      <c r="T116" s="2"/>
    </row>
    <row r="117" spans="1:20">
      <c r="A117" s="17" t="s">
        <v>344</v>
      </c>
      <c r="B117" s="18">
        <v>24</v>
      </c>
      <c r="C117" s="18" t="s">
        <v>78</v>
      </c>
      <c r="D117" s="18">
        <v>1180</v>
      </c>
      <c r="E117" s="35" t="s">
        <v>345</v>
      </c>
      <c r="F117" s="20">
        <v>4700</v>
      </c>
      <c r="G117" s="38">
        <f t="shared" si="24"/>
        <v>58490</v>
      </c>
      <c r="H117" s="21">
        <f t="shared" si="30"/>
        <v>70750</v>
      </c>
      <c r="I117" s="21">
        <f t="shared" si="30"/>
        <v>57590</v>
      </c>
      <c r="J117" s="21">
        <f t="shared" si="25"/>
        <v>58900</v>
      </c>
      <c r="K117" s="90">
        <v>0</v>
      </c>
      <c r="L117" s="90">
        <v>58490</v>
      </c>
      <c r="M117" s="90">
        <v>70750</v>
      </c>
      <c r="N117" s="90">
        <v>57590</v>
      </c>
      <c r="O117" s="90">
        <v>58900</v>
      </c>
      <c r="T117" s="2"/>
    </row>
    <row r="118" spans="1:20">
      <c r="A118" s="17" t="s">
        <v>346</v>
      </c>
      <c r="B118" s="18">
        <v>16.5</v>
      </c>
      <c r="C118" s="18" t="s">
        <v>78</v>
      </c>
      <c r="D118" s="18">
        <v>1500</v>
      </c>
      <c r="E118" s="35" t="s">
        <v>350</v>
      </c>
      <c r="F118" s="20">
        <v>6000</v>
      </c>
      <c r="G118" s="38">
        <f t="shared" ref="G118:G120" si="31">L118*(1-$G$3)</f>
        <v>86250</v>
      </c>
      <c r="H118" s="21">
        <f t="shared" ref="H118:H120" si="32">M118*(1-$G$3)</f>
        <v>104290</v>
      </c>
      <c r="I118" s="21">
        <f t="shared" ref="I118:I120" si="33">N118*(1-$G$3)</f>
        <v>84990</v>
      </c>
      <c r="J118" s="21">
        <f t="shared" ref="J118:J120" si="34">O118*(1-$G$3)</f>
        <v>86950</v>
      </c>
      <c r="K118" s="90">
        <v>0</v>
      </c>
      <c r="L118" s="90">
        <v>86250</v>
      </c>
      <c r="M118" s="90">
        <v>104290</v>
      </c>
      <c r="N118" s="90">
        <v>84990</v>
      </c>
      <c r="O118" s="90">
        <v>86950</v>
      </c>
      <c r="T118" s="2"/>
    </row>
    <row r="119" spans="1:20">
      <c r="A119" s="17" t="s">
        <v>347</v>
      </c>
      <c r="B119" s="18">
        <v>25.5</v>
      </c>
      <c r="C119" s="18" t="s">
        <v>78</v>
      </c>
      <c r="D119" s="18">
        <v>1500</v>
      </c>
      <c r="E119" s="35" t="s">
        <v>218</v>
      </c>
      <c r="F119" s="20">
        <v>6000</v>
      </c>
      <c r="G119" s="38">
        <f t="shared" si="31"/>
        <v>86250</v>
      </c>
      <c r="H119" s="21">
        <f t="shared" si="32"/>
        <v>104290</v>
      </c>
      <c r="I119" s="21">
        <f t="shared" si="33"/>
        <v>84990</v>
      </c>
      <c r="J119" s="21">
        <f t="shared" si="34"/>
        <v>86950</v>
      </c>
      <c r="K119" s="90">
        <v>0</v>
      </c>
      <c r="L119" s="90">
        <v>86250</v>
      </c>
      <c r="M119" s="90">
        <v>104290</v>
      </c>
      <c r="N119" s="90">
        <v>84990</v>
      </c>
      <c r="O119" s="90">
        <v>86950</v>
      </c>
      <c r="T119" s="2"/>
    </row>
    <row r="120" spans="1:20">
      <c r="A120" s="17" t="s">
        <v>348</v>
      </c>
      <c r="B120" s="18">
        <v>34</v>
      </c>
      <c r="C120" s="18" t="s">
        <v>78</v>
      </c>
      <c r="D120" s="18">
        <v>1500</v>
      </c>
      <c r="E120" s="35" t="s">
        <v>345</v>
      </c>
      <c r="F120" s="20">
        <v>6000</v>
      </c>
      <c r="G120" s="38">
        <f t="shared" si="31"/>
        <v>88550</v>
      </c>
      <c r="H120" s="21">
        <f t="shared" si="32"/>
        <v>107090</v>
      </c>
      <c r="I120" s="21">
        <f t="shared" si="33"/>
        <v>87250</v>
      </c>
      <c r="J120" s="21">
        <f t="shared" si="34"/>
        <v>89290</v>
      </c>
      <c r="K120" s="90">
        <v>0</v>
      </c>
      <c r="L120" s="90">
        <v>88550</v>
      </c>
      <c r="M120" s="90">
        <v>107090</v>
      </c>
      <c r="N120" s="90">
        <v>87250</v>
      </c>
      <c r="O120" s="90">
        <v>89290</v>
      </c>
      <c r="T120" s="2"/>
    </row>
    <row r="121" spans="1:20">
      <c r="A121" s="17" t="s">
        <v>279</v>
      </c>
      <c r="B121" s="18">
        <v>24</v>
      </c>
      <c r="C121" s="18" t="s">
        <v>78</v>
      </c>
      <c r="D121" s="18">
        <v>2340</v>
      </c>
      <c r="E121" s="35" t="s">
        <v>217</v>
      </c>
      <c r="F121" s="20">
        <v>9400</v>
      </c>
      <c r="G121" s="21">
        <f t="shared" si="24"/>
        <v>110690</v>
      </c>
      <c r="H121" s="38">
        <f t="shared" si="30"/>
        <v>133890</v>
      </c>
      <c r="I121" s="21">
        <f t="shared" si="30"/>
        <v>109000</v>
      </c>
      <c r="J121" s="21">
        <f t="shared" si="25"/>
        <v>111550</v>
      </c>
      <c r="K121" s="90">
        <v>0</v>
      </c>
      <c r="L121" s="90">
        <v>110690</v>
      </c>
      <c r="M121" s="90">
        <v>133890</v>
      </c>
      <c r="N121" s="90">
        <v>109000</v>
      </c>
      <c r="O121" s="90">
        <v>111550</v>
      </c>
      <c r="T121" s="2"/>
    </row>
    <row r="122" spans="1:20">
      <c r="A122" s="17" t="s">
        <v>79</v>
      </c>
      <c r="B122" s="18">
        <v>36</v>
      </c>
      <c r="C122" s="18" t="s">
        <v>78</v>
      </c>
      <c r="D122" s="18">
        <v>2340</v>
      </c>
      <c r="E122" s="35" t="s">
        <v>218</v>
      </c>
      <c r="F122" s="20">
        <v>9400</v>
      </c>
      <c r="G122" s="21">
        <f t="shared" si="24"/>
        <v>110690</v>
      </c>
      <c r="H122" s="38">
        <f t="shared" si="30"/>
        <v>133890</v>
      </c>
      <c r="I122" s="21">
        <f t="shared" si="30"/>
        <v>109000</v>
      </c>
      <c r="J122" s="21">
        <f t="shared" si="25"/>
        <v>111550</v>
      </c>
      <c r="K122" s="90">
        <v>0</v>
      </c>
      <c r="L122" s="90">
        <v>110690</v>
      </c>
      <c r="M122" s="90">
        <v>133890</v>
      </c>
      <c r="N122" s="90">
        <v>109000</v>
      </c>
      <c r="O122" s="90">
        <v>111550</v>
      </c>
      <c r="T122" s="2"/>
    </row>
    <row r="123" spans="1:20">
      <c r="A123" s="17" t="s">
        <v>349</v>
      </c>
      <c r="B123" s="18">
        <v>48</v>
      </c>
      <c r="C123" s="18" t="s">
        <v>78</v>
      </c>
      <c r="D123" s="18">
        <v>2340</v>
      </c>
      <c r="E123" s="35" t="s">
        <v>345</v>
      </c>
      <c r="F123" s="20">
        <v>9400</v>
      </c>
      <c r="G123" s="38">
        <f t="shared" ref="G123" si="35">L123*(1-$G$3)</f>
        <v>114190</v>
      </c>
      <c r="H123" s="21">
        <f t="shared" ref="H123" si="36">M123*(1-$G$3)</f>
        <v>138190</v>
      </c>
      <c r="I123" s="21">
        <f t="shared" ref="I123" si="37">N123*(1-$G$3)</f>
        <v>112490</v>
      </c>
      <c r="J123" s="21">
        <f t="shared" ref="J123" si="38">O123*(1-$G$3)</f>
        <v>115150</v>
      </c>
      <c r="K123" s="90">
        <v>0</v>
      </c>
      <c r="L123" s="90">
        <v>114190</v>
      </c>
      <c r="M123" s="90">
        <v>138190</v>
      </c>
      <c r="N123" s="90">
        <v>112490</v>
      </c>
      <c r="O123" s="90">
        <v>115150</v>
      </c>
      <c r="T123" s="2"/>
    </row>
    <row r="124" spans="1:20">
      <c r="A124" s="22"/>
      <c r="B124" s="23"/>
      <c r="C124" s="23"/>
      <c r="D124" s="23"/>
      <c r="E124" s="23"/>
      <c r="F124" s="23"/>
      <c r="G124" s="7"/>
      <c r="H124" s="7"/>
      <c r="K124" s="90">
        <v>0</v>
      </c>
      <c r="L124" s="90">
        <v>0</v>
      </c>
      <c r="M124" s="90">
        <v>0</v>
      </c>
      <c r="N124" s="90">
        <v>0</v>
      </c>
      <c r="O124" s="90">
        <v>0</v>
      </c>
    </row>
    <row r="125" spans="1:20">
      <c r="A125" s="12" t="s">
        <v>80</v>
      </c>
      <c r="B125" s="23"/>
      <c r="C125" s="23"/>
      <c r="D125" s="23"/>
      <c r="E125" s="23"/>
      <c r="F125" s="23"/>
      <c r="G125" s="7"/>
      <c r="H125" s="7"/>
      <c r="K125" s="90">
        <v>0</v>
      </c>
      <c r="L125" s="90">
        <v>0</v>
      </c>
      <c r="M125" s="90">
        <v>0</v>
      </c>
      <c r="N125" s="90">
        <v>0</v>
      </c>
      <c r="O125" s="90">
        <v>0</v>
      </c>
    </row>
    <row r="126" spans="1:20">
      <c r="A126" s="22"/>
      <c r="B126" s="23"/>
      <c r="C126" s="23"/>
      <c r="D126" s="23"/>
      <c r="E126" s="23"/>
      <c r="F126" s="23"/>
      <c r="G126" s="7"/>
      <c r="H126" s="7"/>
      <c r="K126" s="90">
        <v>0</v>
      </c>
      <c r="L126" s="90">
        <v>0</v>
      </c>
      <c r="M126" s="90">
        <v>0</v>
      </c>
      <c r="N126" s="90">
        <v>0</v>
      </c>
      <c r="O126" s="90">
        <v>0</v>
      </c>
    </row>
    <row r="127" spans="1:20" ht="51">
      <c r="A127" s="13" t="s">
        <v>4</v>
      </c>
      <c r="B127" s="14" t="s">
        <v>5</v>
      </c>
      <c r="C127" s="14" t="s">
        <v>6</v>
      </c>
      <c r="D127" s="14" t="s">
        <v>7</v>
      </c>
      <c r="E127" s="14" t="s">
        <v>69</v>
      </c>
      <c r="F127" s="15" t="s">
        <v>9</v>
      </c>
      <c r="G127" s="15" t="s">
        <v>10</v>
      </c>
      <c r="H127" s="34" t="s">
        <v>17</v>
      </c>
      <c r="I127" s="28" t="s">
        <v>40</v>
      </c>
      <c r="J127" s="37" t="s">
        <v>157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/>
      <c r="Q127" s="99"/>
    </row>
    <row r="128" spans="1:20">
      <c r="A128" s="32" t="s">
        <v>81</v>
      </c>
      <c r="B128" s="33">
        <v>18</v>
      </c>
      <c r="C128" s="33" t="s">
        <v>82</v>
      </c>
      <c r="D128" s="33">
        <v>1050</v>
      </c>
      <c r="E128" s="55" t="s">
        <v>249</v>
      </c>
      <c r="F128" s="20">
        <v>7350</v>
      </c>
      <c r="G128" s="21">
        <f t="shared" ref="G128:J130" si="39">L128*(1-$G$3)</f>
        <v>98450.000000000015</v>
      </c>
      <c r="H128" s="38">
        <f t="shared" si="39"/>
        <v>118150</v>
      </c>
      <c r="I128" s="21">
        <f t="shared" si="39"/>
        <v>97350.000000000015</v>
      </c>
      <c r="J128" s="21">
        <f t="shared" si="39"/>
        <v>99000.000000000015</v>
      </c>
      <c r="K128" s="90">
        <v>0</v>
      </c>
      <c r="L128" s="90">
        <v>98450.000000000015</v>
      </c>
      <c r="M128" s="90">
        <v>118150</v>
      </c>
      <c r="N128" s="90">
        <v>97350.000000000015</v>
      </c>
      <c r="O128" s="90">
        <v>99000.000000000015</v>
      </c>
      <c r="P128" s="90"/>
      <c r="Q128" s="99"/>
      <c r="R128" s="98"/>
      <c r="S128" s="98"/>
    </row>
    <row r="129" spans="1:19">
      <c r="A129" s="32" t="s">
        <v>83</v>
      </c>
      <c r="B129" s="33">
        <v>24</v>
      </c>
      <c r="C129" s="33" t="s">
        <v>82</v>
      </c>
      <c r="D129" s="33">
        <v>1050</v>
      </c>
      <c r="E129" s="50" t="s">
        <v>250</v>
      </c>
      <c r="F129" s="20">
        <v>7350</v>
      </c>
      <c r="G129" s="21">
        <f t="shared" si="39"/>
        <v>104090</v>
      </c>
      <c r="H129" s="38">
        <f t="shared" si="39"/>
        <v>124890</v>
      </c>
      <c r="I129" s="21">
        <f t="shared" ref="I129:I130" si="40">N129*(1-$G$3)</f>
        <v>102990</v>
      </c>
      <c r="J129" s="21">
        <f t="shared" ref="J129:J130" si="41">O129*(1-$G$3)</f>
        <v>104650</v>
      </c>
      <c r="K129" s="90">
        <v>0</v>
      </c>
      <c r="L129" s="90">
        <v>104090</v>
      </c>
      <c r="M129" s="90">
        <v>124890</v>
      </c>
      <c r="N129" s="90">
        <v>102990</v>
      </c>
      <c r="O129" s="90">
        <v>104650</v>
      </c>
      <c r="P129" s="90"/>
      <c r="Q129" s="99"/>
      <c r="R129" s="98"/>
      <c r="S129" s="98"/>
    </row>
    <row r="130" spans="1:19">
      <c r="A130" s="32" t="s">
        <v>84</v>
      </c>
      <c r="B130" s="33">
        <v>36</v>
      </c>
      <c r="C130" s="33" t="s">
        <v>82</v>
      </c>
      <c r="D130" s="33">
        <v>1050</v>
      </c>
      <c r="E130" s="56" t="s">
        <v>251</v>
      </c>
      <c r="F130" s="20">
        <v>7350</v>
      </c>
      <c r="G130" s="21">
        <f t="shared" si="39"/>
        <v>108690</v>
      </c>
      <c r="H130" s="38">
        <f t="shared" si="39"/>
        <v>130400</v>
      </c>
      <c r="I130" s="21">
        <f t="shared" si="40"/>
        <v>107590</v>
      </c>
      <c r="J130" s="21">
        <f t="shared" si="41"/>
        <v>109250</v>
      </c>
      <c r="K130" s="90">
        <v>0</v>
      </c>
      <c r="L130" s="90">
        <v>108690</v>
      </c>
      <c r="M130" s="90">
        <v>130400</v>
      </c>
      <c r="N130" s="90">
        <v>107590</v>
      </c>
      <c r="O130" s="90">
        <v>109250</v>
      </c>
      <c r="P130" s="90"/>
      <c r="Q130" s="99"/>
      <c r="R130" s="98"/>
      <c r="S130" s="98"/>
    </row>
    <row r="131" spans="1:19">
      <c r="A131" s="32" t="s">
        <v>351</v>
      </c>
      <c r="B131" s="33">
        <v>24</v>
      </c>
      <c r="C131" s="33" t="s">
        <v>82</v>
      </c>
      <c r="D131" s="33">
        <v>2080</v>
      </c>
      <c r="E131" s="55" t="s">
        <v>354</v>
      </c>
      <c r="F131" s="20">
        <v>14700</v>
      </c>
      <c r="G131" s="21">
        <f t="shared" ref="G131:G133" si="42">L131*(1-$G$3)</f>
        <v>196900.00000000003</v>
      </c>
      <c r="H131" s="38">
        <f t="shared" ref="H131:H133" si="43">M131*(1-$G$3)</f>
        <v>234090</v>
      </c>
      <c r="I131" s="21">
        <f t="shared" ref="I131:I133" si="44">N131*(1-$G$3)</f>
        <v>194700.00000000003</v>
      </c>
      <c r="J131" s="21">
        <f t="shared" ref="J131:J133" si="45">O131*(1-$G$3)</f>
        <v>198000.00000000003</v>
      </c>
      <c r="K131" s="90">
        <v>0</v>
      </c>
      <c r="L131" s="90">
        <v>196900.00000000003</v>
      </c>
      <c r="M131" s="90">
        <v>234090</v>
      </c>
      <c r="N131" s="90">
        <v>194700.00000000003</v>
      </c>
      <c r="O131" s="90">
        <v>198000.00000000003</v>
      </c>
      <c r="P131" s="90"/>
      <c r="Q131" s="99"/>
      <c r="R131" s="98"/>
      <c r="S131" s="98"/>
    </row>
    <row r="132" spans="1:19">
      <c r="A132" s="32" t="s">
        <v>352</v>
      </c>
      <c r="B132" s="33">
        <v>36</v>
      </c>
      <c r="C132" s="33" t="s">
        <v>82</v>
      </c>
      <c r="D132" s="33">
        <v>2080</v>
      </c>
      <c r="E132" s="55" t="s">
        <v>355</v>
      </c>
      <c r="F132" s="20">
        <v>14700</v>
      </c>
      <c r="G132" s="21">
        <f t="shared" si="42"/>
        <v>208150</v>
      </c>
      <c r="H132" s="38">
        <f t="shared" si="43"/>
        <v>247550</v>
      </c>
      <c r="I132" s="21">
        <f t="shared" si="44"/>
        <v>205950</v>
      </c>
      <c r="J132" s="21">
        <f t="shared" si="45"/>
        <v>209250</v>
      </c>
      <c r="K132" s="90">
        <v>0</v>
      </c>
      <c r="L132" s="90">
        <v>208150</v>
      </c>
      <c r="M132" s="90">
        <v>247550</v>
      </c>
      <c r="N132" s="90">
        <v>205950</v>
      </c>
      <c r="O132" s="90">
        <v>209250</v>
      </c>
      <c r="P132" s="90"/>
      <c r="Q132" s="99"/>
      <c r="R132" s="98"/>
      <c r="S132" s="98"/>
    </row>
    <row r="133" spans="1:19">
      <c r="A133" s="32" t="s">
        <v>353</v>
      </c>
      <c r="B133" s="33">
        <v>72</v>
      </c>
      <c r="C133" s="33" t="s">
        <v>82</v>
      </c>
      <c r="D133" s="33">
        <v>2080</v>
      </c>
      <c r="E133" s="55" t="s">
        <v>356</v>
      </c>
      <c r="F133" s="20">
        <v>14700</v>
      </c>
      <c r="G133" s="21">
        <f t="shared" si="42"/>
        <v>217390</v>
      </c>
      <c r="H133" s="38">
        <f t="shared" si="43"/>
        <v>258650</v>
      </c>
      <c r="I133" s="21">
        <f t="shared" si="44"/>
        <v>215190</v>
      </c>
      <c r="J133" s="21">
        <f t="shared" si="45"/>
        <v>218490</v>
      </c>
      <c r="K133" s="90">
        <v>0</v>
      </c>
      <c r="L133" s="90">
        <v>217390</v>
      </c>
      <c r="M133" s="90">
        <v>258650</v>
      </c>
      <c r="N133" s="90">
        <v>215190</v>
      </c>
      <c r="O133" s="90">
        <v>218490</v>
      </c>
      <c r="P133" s="90"/>
      <c r="Q133" s="99"/>
      <c r="R133" s="98"/>
      <c r="S133" s="98"/>
    </row>
    <row r="134" spans="1:19">
      <c r="A134" s="22"/>
      <c r="B134" s="23"/>
      <c r="C134" s="23"/>
      <c r="D134" s="23"/>
      <c r="E134" s="23"/>
      <c r="F134" s="23"/>
      <c r="G134" s="24"/>
      <c r="H134" s="24"/>
      <c r="I134" s="24"/>
      <c r="J134" s="24"/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/>
      <c r="Q134" s="99"/>
    </row>
    <row r="135" spans="1:19">
      <c r="A135" s="12" t="s">
        <v>295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/>
      <c r="Q135" s="99"/>
    </row>
    <row r="136" spans="1:19"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/>
      <c r="Q136" s="99"/>
    </row>
    <row r="137" spans="1:19" ht="51">
      <c r="A137" s="13" t="s">
        <v>4</v>
      </c>
      <c r="B137" s="14" t="s">
        <v>5</v>
      </c>
      <c r="C137" s="14" t="s">
        <v>6</v>
      </c>
      <c r="D137" s="14" t="s">
        <v>7</v>
      </c>
      <c r="E137" s="14" t="s">
        <v>24</v>
      </c>
      <c r="F137" s="15" t="s">
        <v>9</v>
      </c>
      <c r="G137" s="34" t="s">
        <v>40</v>
      </c>
      <c r="H137" s="28" t="s">
        <v>17</v>
      </c>
      <c r="I137" s="37" t="s">
        <v>371</v>
      </c>
      <c r="J137" s="37" t="s">
        <v>370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9"/>
      <c r="Q137" s="99"/>
    </row>
    <row r="138" spans="1:19">
      <c r="A138" s="32" t="s">
        <v>296</v>
      </c>
      <c r="B138" s="33">
        <v>12</v>
      </c>
      <c r="C138" s="33" t="s">
        <v>195</v>
      </c>
      <c r="D138" s="33">
        <v>1500</v>
      </c>
      <c r="E138" s="50" t="s">
        <v>309</v>
      </c>
      <c r="F138" s="20">
        <v>3800</v>
      </c>
      <c r="G138" s="38">
        <f t="shared" ref="G138:G149" si="46">K138*(1-$G$3)</f>
        <v>73490</v>
      </c>
      <c r="H138" s="21">
        <f t="shared" ref="H138:H149" si="47">L138*(1-$G$3)</f>
        <v>88190</v>
      </c>
      <c r="I138" s="21">
        <f t="shared" ref="I138:I149" si="48">M138*(1-$G$3)</f>
        <v>74590</v>
      </c>
      <c r="J138" s="21">
        <f t="shared" ref="J138:J149" si="49">N138*(1-$G$3)</f>
        <v>74590</v>
      </c>
      <c r="K138" s="90">
        <v>73490</v>
      </c>
      <c r="L138" s="90">
        <v>88190</v>
      </c>
      <c r="M138" s="90">
        <v>74590</v>
      </c>
      <c r="N138" s="90">
        <v>74590</v>
      </c>
      <c r="O138" s="90">
        <v>0</v>
      </c>
      <c r="P138" s="1"/>
    </row>
    <row r="139" spans="1:19">
      <c r="A139" s="17" t="s">
        <v>297</v>
      </c>
      <c r="B139" s="18">
        <v>24</v>
      </c>
      <c r="C139" s="33" t="s">
        <v>195</v>
      </c>
      <c r="D139" s="18">
        <v>1500</v>
      </c>
      <c r="E139" s="19" t="s">
        <v>310</v>
      </c>
      <c r="F139" s="20">
        <v>3800</v>
      </c>
      <c r="G139" s="38">
        <f t="shared" si="46"/>
        <v>76850</v>
      </c>
      <c r="H139" s="21">
        <f t="shared" si="47"/>
        <v>92190</v>
      </c>
      <c r="I139" s="21">
        <f t="shared" si="48"/>
        <v>78080</v>
      </c>
      <c r="J139" s="21">
        <f t="shared" si="49"/>
        <v>78080</v>
      </c>
      <c r="K139" s="90">
        <v>76850</v>
      </c>
      <c r="L139" s="90">
        <v>92190</v>
      </c>
      <c r="M139" s="90">
        <v>78080</v>
      </c>
      <c r="N139" s="90">
        <v>78080</v>
      </c>
      <c r="O139" s="90">
        <v>0</v>
      </c>
      <c r="P139" s="1"/>
    </row>
    <row r="140" spans="1:19">
      <c r="A140" s="17" t="s">
        <v>298</v>
      </c>
      <c r="B140" s="18">
        <v>15</v>
      </c>
      <c r="C140" s="33" t="s">
        <v>195</v>
      </c>
      <c r="D140" s="18">
        <v>2000</v>
      </c>
      <c r="E140" s="50" t="s">
        <v>309</v>
      </c>
      <c r="F140" s="20">
        <v>4900</v>
      </c>
      <c r="G140" s="38">
        <f t="shared" si="46"/>
        <v>94190</v>
      </c>
      <c r="H140" s="21">
        <f t="shared" si="47"/>
        <v>112990</v>
      </c>
      <c r="I140" s="21">
        <f t="shared" si="48"/>
        <v>95650</v>
      </c>
      <c r="J140" s="21">
        <f t="shared" si="49"/>
        <v>95650</v>
      </c>
      <c r="K140" s="90">
        <v>94190</v>
      </c>
      <c r="L140" s="90">
        <v>112990</v>
      </c>
      <c r="M140" s="90">
        <v>95650</v>
      </c>
      <c r="N140" s="90">
        <v>95650</v>
      </c>
      <c r="O140" s="90">
        <v>0</v>
      </c>
      <c r="P140" s="1"/>
    </row>
    <row r="141" spans="1:19">
      <c r="A141" s="17" t="s">
        <v>299</v>
      </c>
      <c r="B141" s="18">
        <v>30</v>
      </c>
      <c r="C141" s="33" t="s">
        <v>195</v>
      </c>
      <c r="D141" s="18">
        <v>2000</v>
      </c>
      <c r="E141" s="19" t="s">
        <v>310</v>
      </c>
      <c r="F141" s="20">
        <v>4900</v>
      </c>
      <c r="G141" s="38">
        <f t="shared" si="46"/>
        <v>98650</v>
      </c>
      <c r="H141" s="21">
        <f t="shared" si="47"/>
        <v>118390</v>
      </c>
      <c r="I141" s="21">
        <f t="shared" si="48"/>
        <v>100150</v>
      </c>
      <c r="J141" s="21">
        <f t="shared" si="49"/>
        <v>100150</v>
      </c>
      <c r="K141" s="90">
        <v>98650</v>
      </c>
      <c r="L141" s="90">
        <v>118390</v>
      </c>
      <c r="M141" s="90">
        <v>100150</v>
      </c>
      <c r="N141" s="90">
        <v>100150</v>
      </c>
      <c r="O141" s="90">
        <v>0</v>
      </c>
      <c r="P141" s="1"/>
    </row>
    <row r="142" spans="1:19">
      <c r="A142" s="17" t="s">
        <v>300</v>
      </c>
      <c r="B142" s="18">
        <v>12</v>
      </c>
      <c r="C142" s="33" t="s">
        <v>307</v>
      </c>
      <c r="D142" s="33">
        <v>1600</v>
      </c>
      <c r="E142" s="50" t="s">
        <v>311</v>
      </c>
      <c r="F142" s="20">
        <v>5900</v>
      </c>
      <c r="G142" s="38">
        <f t="shared" si="46"/>
        <v>85950</v>
      </c>
      <c r="H142" s="21">
        <f t="shared" si="47"/>
        <v>92090</v>
      </c>
      <c r="I142" s="21">
        <f t="shared" si="48"/>
        <v>87290</v>
      </c>
      <c r="J142" s="21">
        <f t="shared" si="49"/>
        <v>87290</v>
      </c>
      <c r="K142" s="90">
        <v>85950</v>
      </c>
      <c r="L142" s="90">
        <v>92090</v>
      </c>
      <c r="M142" s="90">
        <v>87290</v>
      </c>
      <c r="N142" s="90">
        <v>87290</v>
      </c>
      <c r="O142" s="90">
        <v>0</v>
      </c>
      <c r="P142" s="1"/>
    </row>
    <row r="143" spans="1:19">
      <c r="A143" s="17" t="s">
        <v>301</v>
      </c>
      <c r="B143" s="18">
        <v>24</v>
      </c>
      <c r="C143" s="33" t="s">
        <v>307</v>
      </c>
      <c r="D143" s="18">
        <v>1600</v>
      </c>
      <c r="E143" s="50" t="s">
        <v>312</v>
      </c>
      <c r="F143" s="20">
        <v>5900</v>
      </c>
      <c r="G143" s="38">
        <f t="shared" si="46"/>
        <v>90390</v>
      </c>
      <c r="H143" s="21">
        <f t="shared" si="47"/>
        <v>108490</v>
      </c>
      <c r="I143" s="21">
        <f t="shared" si="48"/>
        <v>91790</v>
      </c>
      <c r="J143" s="21">
        <f t="shared" si="49"/>
        <v>91790</v>
      </c>
      <c r="K143" s="90">
        <v>90390</v>
      </c>
      <c r="L143" s="90">
        <v>108490</v>
      </c>
      <c r="M143" s="90">
        <v>91790</v>
      </c>
      <c r="N143" s="90">
        <v>91790</v>
      </c>
      <c r="O143" s="90">
        <v>0</v>
      </c>
      <c r="P143" s="1"/>
    </row>
    <row r="144" spans="1:19">
      <c r="A144" s="40" t="s">
        <v>302</v>
      </c>
      <c r="B144" s="41">
        <v>15</v>
      </c>
      <c r="C144" s="33" t="s">
        <v>307</v>
      </c>
      <c r="D144" s="18">
        <v>2000</v>
      </c>
      <c r="E144" s="50" t="s">
        <v>311</v>
      </c>
      <c r="F144" s="20">
        <v>7200</v>
      </c>
      <c r="G144" s="38">
        <f t="shared" si="46"/>
        <v>106490</v>
      </c>
      <c r="H144" s="21">
        <f t="shared" si="47"/>
        <v>127790</v>
      </c>
      <c r="I144" s="21">
        <f t="shared" si="48"/>
        <v>108190</v>
      </c>
      <c r="J144" s="21">
        <f t="shared" si="49"/>
        <v>108190</v>
      </c>
      <c r="K144" s="90">
        <v>106490</v>
      </c>
      <c r="L144" s="90">
        <v>127790</v>
      </c>
      <c r="M144" s="90">
        <v>108190</v>
      </c>
      <c r="N144" s="90">
        <v>108190</v>
      </c>
      <c r="O144" s="90">
        <v>0</v>
      </c>
      <c r="P144" s="1"/>
    </row>
    <row r="145" spans="1:16">
      <c r="A145" s="30" t="s">
        <v>303</v>
      </c>
      <c r="B145" s="20">
        <v>30</v>
      </c>
      <c r="C145" s="33" t="s">
        <v>307</v>
      </c>
      <c r="D145" s="18">
        <v>2000</v>
      </c>
      <c r="E145" s="50" t="s">
        <v>312</v>
      </c>
      <c r="F145" s="20">
        <v>7200</v>
      </c>
      <c r="G145" s="38">
        <f t="shared" si="46"/>
        <v>111990</v>
      </c>
      <c r="H145" s="21">
        <f t="shared" si="47"/>
        <v>134390</v>
      </c>
      <c r="I145" s="21">
        <f t="shared" si="48"/>
        <v>113750</v>
      </c>
      <c r="J145" s="21">
        <f t="shared" si="49"/>
        <v>113750</v>
      </c>
      <c r="K145" s="90">
        <v>111990</v>
      </c>
      <c r="L145" s="90">
        <v>134390</v>
      </c>
      <c r="M145" s="90">
        <v>113750</v>
      </c>
      <c r="N145" s="90">
        <v>113750</v>
      </c>
      <c r="O145" s="90">
        <v>0</v>
      </c>
      <c r="P145" s="1"/>
    </row>
    <row r="146" spans="1:16">
      <c r="A146" s="30" t="s">
        <v>304</v>
      </c>
      <c r="B146" s="20">
        <v>18</v>
      </c>
      <c r="C146" s="18" t="s">
        <v>308</v>
      </c>
      <c r="D146" s="33">
        <v>1500</v>
      </c>
      <c r="E146" s="50" t="s">
        <v>248</v>
      </c>
      <c r="F146" s="20">
        <v>7900</v>
      </c>
      <c r="G146" s="38">
        <f t="shared" si="46"/>
        <v>98790</v>
      </c>
      <c r="H146" s="21">
        <f t="shared" si="47"/>
        <v>118590</v>
      </c>
      <c r="I146" s="21">
        <f t="shared" si="48"/>
        <v>100350</v>
      </c>
      <c r="J146" s="21">
        <f t="shared" si="49"/>
        <v>100350</v>
      </c>
      <c r="K146" s="90">
        <v>98790</v>
      </c>
      <c r="L146" s="90">
        <v>118590</v>
      </c>
      <c r="M146" s="90">
        <v>100350</v>
      </c>
      <c r="N146" s="90">
        <v>100350</v>
      </c>
      <c r="O146" s="90">
        <v>0</v>
      </c>
      <c r="P146" s="1"/>
    </row>
    <row r="147" spans="1:16">
      <c r="A147" s="40" t="s">
        <v>305</v>
      </c>
      <c r="B147" s="41">
        <v>27</v>
      </c>
      <c r="C147" s="18" t="s">
        <v>308</v>
      </c>
      <c r="D147" s="18">
        <v>1500</v>
      </c>
      <c r="E147" s="50" t="s">
        <v>313</v>
      </c>
      <c r="F147" s="20">
        <v>7900</v>
      </c>
      <c r="G147" s="38">
        <f t="shared" si="46"/>
        <v>103250</v>
      </c>
      <c r="H147" s="21">
        <f t="shared" si="47"/>
        <v>123890</v>
      </c>
      <c r="I147" s="21">
        <f t="shared" si="48"/>
        <v>104890</v>
      </c>
      <c r="J147" s="21">
        <f t="shared" si="49"/>
        <v>104890</v>
      </c>
      <c r="K147" s="90">
        <v>103250</v>
      </c>
      <c r="L147" s="90">
        <v>123890</v>
      </c>
      <c r="M147" s="90">
        <v>104890</v>
      </c>
      <c r="N147" s="90">
        <v>104890</v>
      </c>
      <c r="O147" s="90">
        <v>0</v>
      </c>
      <c r="P147" s="1"/>
    </row>
    <row r="148" spans="1:16">
      <c r="A148" s="30" t="s">
        <v>306</v>
      </c>
      <c r="B148" s="20">
        <v>24</v>
      </c>
      <c r="C148" s="18" t="s">
        <v>308</v>
      </c>
      <c r="D148" s="18">
        <v>2000</v>
      </c>
      <c r="E148" s="50" t="s">
        <v>248</v>
      </c>
      <c r="F148" s="20">
        <v>10500</v>
      </c>
      <c r="G148" s="38">
        <f t="shared" si="46"/>
        <v>126500.00000000001</v>
      </c>
      <c r="H148" s="21">
        <f t="shared" si="47"/>
        <v>151800</v>
      </c>
      <c r="I148" s="21">
        <f t="shared" si="48"/>
        <v>128550</v>
      </c>
      <c r="J148" s="21">
        <f t="shared" si="49"/>
        <v>128550</v>
      </c>
      <c r="K148" s="90">
        <v>126500.00000000001</v>
      </c>
      <c r="L148" s="90">
        <v>151800</v>
      </c>
      <c r="M148" s="90">
        <v>128550</v>
      </c>
      <c r="N148" s="90">
        <v>128550</v>
      </c>
      <c r="O148" s="90">
        <v>0</v>
      </c>
      <c r="P148" s="1"/>
    </row>
    <row r="149" spans="1:16">
      <c r="A149" s="30" t="s">
        <v>372</v>
      </c>
      <c r="B149" s="20">
        <v>36</v>
      </c>
      <c r="C149" s="18" t="s">
        <v>308</v>
      </c>
      <c r="D149" s="18">
        <v>2000</v>
      </c>
      <c r="E149" s="50" t="s">
        <v>313</v>
      </c>
      <c r="F149" s="20">
        <v>10500</v>
      </c>
      <c r="G149" s="38">
        <f t="shared" si="46"/>
        <v>133100</v>
      </c>
      <c r="H149" s="21">
        <f t="shared" si="47"/>
        <v>159750</v>
      </c>
      <c r="I149" s="21">
        <f t="shared" si="48"/>
        <v>135150</v>
      </c>
      <c r="J149" s="21">
        <f t="shared" si="49"/>
        <v>135150</v>
      </c>
      <c r="K149" s="90">
        <v>133100</v>
      </c>
      <c r="L149" s="90">
        <v>159750</v>
      </c>
      <c r="M149" s="90">
        <v>135150</v>
      </c>
      <c r="N149" s="90">
        <v>135150</v>
      </c>
      <c r="O149" s="90">
        <v>0</v>
      </c>
      <c r="P149" s="1"/>
    </row>
    <row r="150" spans="1:16">
      <c r="A150" s="22"/>
      <c r="B150" s="23"/>
      <c r="C150" s="23"/>
      <c r="D150" s="23"/>
      <c r="E150" s="23"/>
      <c r="F150" s="23"/>
      <c r="G150" s="24"/>
      <c r="H150" s="24"/>
      <c r="I150" s="24"/>
      <c r="J150" s="24"/>
      <c r="K150" s="90">
        <v>0</v>
      </c>
      <c r="L150" s="90">
        <v>0</v>
      </c>
      <c r="M150" s="90">
        <v>0</v>
      </c>
      <c r="N150" s="90">
        <v>0</v>
      </c>
      <c r="O150" s="90">
        <v>0</v>
      </c>
    </row>
    <row r="151" spans="1:16">
      <c r="A151" s="12" t="s">
        <v>322</v>
      </c>
      <c r="K151" s="90">
        <v>0</v>
      </c>
      <c r="L151" s="90">
        <v>0</v>
      </c>
      <c r="M151" s="90">
        <v>0</v>
      </c>
      <c r="N151" s="90">
        <v>0</v>
      </c>
      <c r="O151" s="90">
        <v>0</v>
      </c>
    </row>
    <row r="152" spans="1:16">
      <c r="K152" s="90">
        <v>0</v>
      </c>
      <c r="L152" s="90">
        <v>0</v>
      </c>
      <c r="M152" s="90">
        <v>0</v>
      </c>
      <c r="N152" s="90">
        <v>0</v>
      </c>
      <c r="O152" s="90">
        <v>0</v>
      </c>
    </row>
    <row r="153" spans="1:16" ht="51">
      <c r="A153" s="13" t="s">
        <v>4</v>
      </c>
      <c r="B153" s="14" t="s">
        <v>5</v>
      </c>
      <c r="C153" s="14" t="s">
        <v>6</v>
      </c>
      <c r="D153" s="14" t="s">
        <v>7</v>
      </c>
      <c r="E153" s="14" t="s">
        <v>24</v>
      </c>
      <c r="F153" s="15" t="s">
        <v>9</v>
      </c>
      <c r="G153" s="34" t="s">
        <v>10</v>
      </c>
      <c r="H153" s="28" t="s">
        <v>17</v>
      </c>
      <c r="I153" s="28" t="s">
        <v>314</v>
      </c>
      <c r="J153" s="37" t="s">
        <v>157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</row>
    <row r="154" spans="1:16">
      <c r="A154" s="32" t="s">
        <v>323</v>
      </c>
      <c r="B154" s="33">
        <v>18</v>
      </c>
      <c r="C154" s="33" t="s">
        <v>71</v>
      </c>
      <c r="D154" s="33">
        <v>2000</v>
      </c>
      <c r="E154" s="50" t="s">
        <v>327</v>
      </c>
      <c r="F154" s="20">
        <v>6300</v>
      </c>
      <c r="G154" s="38">
        <f>L154*(1-$G$3)</f>
        <v>172290</v>
      </c>
      <c r="H154" s="21">
        <f>M154*(1-$G$3)</f>
        <v>189550</v>
      </c>
      <c r="I154" s="21">
        <f>N154*(1-$G$3)</f>
        <v>172290</v>
      </c>
      <c r="J154" s="21">
        <f>O154*(1-$G$3)</f>
        <v>172290</v>
      </c>
      <c r="K154" s="90">
        <v>0</v>
      </c>
      <c r="L154" s="90">
        <v>172290</v>
      </c>
      <c r="M154" s="90">
        <v>189550</v>
      </c>
      <c r="N154" s="90">
        <v>172290</v>
      </c>
      <c r="O154" s="90">
        <v>172290</v>
      </c>
    </row>
    <row r="155" spans="1:16">
      <c r="A155" s="32" t="s">
        <v>324</v>
      </c>
      <c r="B155" s="18">
        <v>24</v>
      </c>
      <c r="C155" s="33" t="s">
        <v>71</v>
      </c>
      <c r="D155" s="18">
        <v>2000</v>
      </c>
      <c r="E155" s="50" t="s">
        <v>328</v>
      </c>
      <c r="F155" s="20">
        <v>6300</v>
      </c>
      <c r="G155" s="38">
        <f t="shared" ref="G155:G157" si="50">L155*(1-$G$3)</f>
        <v>183150.00000000003</v>
      </c>
      <c r="H155" s="21">
        <f t="shared" ref="H155:H157" si="51">M155*(1-$G$3)</f>
        <v>201450</v>
      </c>
      <c r="I155" s="21">
        <f t="shared" ref="I155:I157" si="52">N155*(1-$G$3)</f>
        <v>183150.00000000003</v>
      </c>
      <c r="J155" s="21">
        <f t="shared" ref="J155:J157" si="53">O155*(1-$G$3)</f>
        <v>183150.00000000003</v>
      </c>
      <c r="K155" s="90">
        <v>0</v>
      </c>
      <c r="L155" s="90">
        <v>183150.00000000003</v>
      </c>
      <c r="M155" s="90">
        <v>201450</v>
      </c>
      <c r="N155" s="90">
        <v>183150.00000000003</v>
      </c>
      <c r="O155" s="90">
        <v>183150.00000000003</v>
      </c>
    </row>
    <row r="156" spans="1:16">
      <c r="A156" s="32" t="s">
        <v>325</v>
      </c>
      <c r="B156" s="18">
        <v>27</v>
      </c>
      <c r="C156" s="33" t="s">
        <v>71</v>
      </c>
      <c r="D156" s="18">
        <v>2500</v>
      </c>
      <c r="E156" s="50" t="s">
        <v>313</v>
      </c>
      <c r="F156" s="20">
        <v>7800</v>
      </c>
      <c r="G156" s="38">
        <f t="shared" si="50"/>
        <v>207900.00000000003</v>
      </c>
      <c r="H156" s="21">
        <f t="shared" si="51"/>
        <v>227590.00000000003</v>
      </c>
      <c r="I156" s="21">
        <f t="shared" si="52"/>
        <v>207900.00000000003</v>
      </c>
      <c r="J156" s="21">
        <f t="shared" si="53"/>
        <v>207900.00000000003</v>
      </c>
      <c r="K156" s="90">
        <v>0</v>
      </c>
      <c r="L156" s="90">
        <v>207900.00000000003</v>
      </c>
      <c r="M156" s="90">
        <v>227590.00000000003</v>
      </c>
      <c r="N156" s="90">
        <v>207900.00000000003</v>
      </c>
      <c r="O156" s="90">
        <v>207900.00000000003</v>
      </c>
    </row>
    <row r="157" spans="1:16">
      <c r="A157" s="32" t="s">
        <v>326</v>
      </c>
      <c r="B157" s="18">
        <v>33</v>
      </c>
      <c r="C157" s="33" t="s">
        <v>71</v>
      </c>
      <c r="D157" s="18">
        <v>2500</v>
      </c>
      <c r="E157" s="50" t="s">
        <v>312</v>
      </c>
      <c r="F157" s="20">
        <v>7800</v>
      </c>
      <c r="G157" s="38">
        <f t="shared" si="50"/>
        <v>208890.00000000003</v>
      </c>
      <c r="H157" s="21">
        <f t="shared" si="51"/>
        <v>229790.00000000003</v>
      </c>
      <c r="I157" s="21">
        <f t="shared" si="52"/>
        <v>208890.00000000003</v>
      </c>
      <c r="J157" s="21">
        <f t="shared" si="53"/>
        <v>208890.00000000003</v>
      </c>
      <c r="K157" s="90">
        <v>0</v>
      </c>
      <c r="L157" s="90">
        <v>208890.00000000003</v>
      </c>
      <c r="M157" s="90">
        <v>229790.00000000003</v>
      </c>
      <c r="N157" s="90">
        <v>208890.00000000003</v>
      </c>
      <c r="O157" s="90">
        <v>208890.00000000003</v>
      </c>
    </row>
    <row r="158" spans="1:16">
      <c r="A158" s="22"/>
      <c r="B158" s="23"/>
      <c r="C158" s="23"/>
      <c r="D158" s="23"/>
      <c r="E158" s="23"/>
      <c r="F158" s="23"/>
      <c r="G158" s="24"/>
      <c r="H158" s="24"/>
      <c r="I158" s="24"/>
      <c r="J158" s="24"/>
      <c r="K158" s="90">
        <v>0</v>
      </c>
      <c r="L158" s="90">
        <v>0</v>
      </c>
      <c r="M158" s="90">
        <v>0</v>
      </c>
      <c r="N158" s="90">
        <v>0</v>
      </c>
      <c r="O158" s="90">
        <v>0</v>
      </c>
    </row>
    <row r="159" spans="1:16">
      <c r="A159" s="12" t="s">
        <v>329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</row>
    <row r="160" spans="1:16">
      <c r="K160" s="90">
        <v>0</v>
      </c>
      <c r="L160" s="90">
        <v>0</v>
      </c>
      <c r="M160" s="90">
        <v>0</v>
      </c>
      <c r="N160" s="90">
        <v>0</v>
      </c>
      <c r="O160" s="90">
        <v>0</v>
      </c>
    </row>
    <row r="161" spans="1:15" ht="51">
      <c r="A161" s="13" t="s">
        <v>4</v>
      </c>
      <c r="B161" s="14" t="s">
        <v>5</v>
      </c>
      <c r="C161" s="14" t="s">
        <v>6</v>
      </c>
      <c r="D161" s="14" t="s">
        <v>7</v>
      </c>
      <c r="E161" s="14" t="s">
        <v>24</v>
      </c>
      <c r="F161" s="15" t="s">
        <v>9</v>
      </c>
      <c r="G161" s="34" t="s">
        <v>10</v>
      </c>
      <c r="H161" s="28" t="s">
        <v>17</v>
      </c>
      <c r="I161" s="28" t="s">
        <v>314</v>
      </c>
      <c r="J161" s="37" t="s">
        <v>157</v>
      </c>
      <c r="K161" s="90">
        <v>0</v>
      </c>
      <c r="L161" s="90">
        <v>0</v>
      </c>
      <c r="M161" s="90">
        <v>0</v>
      </c>
      <c r="N161" s="90">
        <v>0</v>
      </c>
      <c r="O161" s="90">
        <v>0</v>
      </c>
    </row>
    <row r="162" spans="1:15">
      <c r="A162" s="32" t="s">
        <v>330</v>
      </c>
      <c r="B162" s="33">
        <v>15</v>
      </c>
      <c r="C162" s="33" t="s">
        <v>195</v>
      </c>
      <c r="D162" s="33">
        <v>2000</v>
      </c>
      <c r="E162" s="50" t="s">
        <v>338</v>
      </c>
      <c r="F162" s="20">
        <v>4800</v>
      </c>
      <c r="G162" s="38">
        <f>L162</f>
        <v>119300</v>
      </c>
      <c r="H162" s="21">
        <f>M162*(1-$G$3)</f>
        <v>131250</v>
      </c>
      <c r="I162" s="21">
        <f>N162*(1-$G$3)</f>
        <v>119300</v>
      </c>
      <c r="J162" s="21">
        <f>O162*(1-$G$3)</f>
        <v>119300</v>
      </c>
      <c r="K162" s="90">
        <v>0</v>
      </c>
      <c r="L162" s="90">
        <v>119300</v>
      </c>
      <c r="M162" s="90">
        <v>131250</v>
      </c>
      <c r="N162" s="90">
        <v>119300</v>
      </c>
      <c r="O162" s="90">
        <v>119300</v>
      </c>
    </row>
    <row r="163" spans="1:15">
      <c r="A163" s="32" t="s">
        <v>331</v>
      </c>
      <c r="B163" s="18">
        <v>18</v>
      </c>
      <c r="C163" s="33" t="s">
        <v>195</v>
      </c>
      <c r="D163" s="33">
        <v>2000</v>
      </c>
      <c r="E163" s="50" t="s">
        <v>214</v>
      </c>
      <c r="F163" s="20">
        <v>4800</v>
      </c>
      <c r="G163" s="38">
        <f t="shared" ref="G163:G167" si="54">L163*(1-$G$3)</f>
        <v>119300</v>
      </c>
      <c r="H163" s="21">
        <f t="shared" ref="H163:H167" si="55">M163*(1-$G$3)</f>
        <v>131250</v>
      </c>
      <c r="I163" s="21">
        <f t="shared" ref="I163:I167" si="56">N163*(1-$G$3)</f>
        <v>119300</v>
      </c>
      <c r="J163" s="21">
        <f t="shared" ref="J163:J167" si="57">O163*(1-$G$3)</f>
        <v>119300</v>
      </c>
      <c r="K163" s="90">
        <v>0</v>
      </c>
      <c r="L163" s="90">
        <v>119300</v>
      </c>
      <c r="M163" s="90">
        <v>131250</v>
      </c>
      <c r="N163" s="90">
        <v>119300</v>
      </c>
      <c r="O163" s="90">
        <v>119300</v>
      </c>
    </row>
    <row r="164" spans="1:15">
      <c r="A164" s="32" t="s">
        <v>332</v>
      </c>
      <c r="B164" s="18">
        <v>20</v>
      </c>
      <c r="C164" s="33" t="s">
        <v>195</v>
      </c>
      <c r="D164" s="33">
        <v>2000</v>
      </c>
      <c r="E164" s="50" t="s">
        <v>339</v>
      </c>
      <c r="F164" s="20">
        <v>4800</v>
      </c>
      <c r="G164" s="38">
        <f t="shared" si="54"/>
        <v>127450</v>
      </c>
      <c r="H164" s="21">
        <f t="shared" si="55"/>
        <v>137580</v>
      </c>
      <c r="I164" s="21">
        <f t="shared" si="56"/>
        <v>127450</v>
      </c>
      <c r="J164" s="21">
        <f t="shared" si="57"/>
        <v>127450</v>
      </c>
      <c r="K164" s="90">
        <v>0</v>
      </c>
      <c r="L164" s="90">
        <v>127450</v>
      </c>
      <c r="M164" s="90">
        <v>137580</v>
      </c>
      <c r="N164" s="90">
        <v>127450</v>
      </c>
      <c r="O164" s="90">
        <v>127450</v>
      </c>
    </row>
    <row r="165" spans="1:15">
      <c r="A165" s="32" t="s">
        <v>333</v>
      </c>
      <c r="B165" s="18">
        <v>24</v>
      </c>
      <c r="C165" s="33" t="s">
        <v>195</v>
      </c>
      <c r="D165" s="33">
        <v>2000</v>
      </c>
      <c r="E165" s="50" t="s">
        <v>216</v>
      </c>
      <c r="F165" s="20">
        <v>4800</v>
      </c>
      <c r="G165" s="38">
        <f t="shared" si="54"/>
        <v>127450</v>
      </c>
      <c r="H165" s="21">
        <f t="shared" si="55"/>
        <v>137580</v>
      </c>
      <c r="I165" s="21">
        <f t="shared" si="56"/>
        <v>127450</v>
      </c>
      <c r="J165" s="21">
        <f t="shared" si="57"/>
        <v>127450</v>
      </c>
      <c r="K165" s="90">
        <v>0</v>
      </c>
      <c r="L165" s="90">
        <v>127450</v>
      </c>
      <c r="M165" s="90">
        <v>137580</v>
      </c>
      <c r="N165" s="90">
        <v>127450</v>
      </c>
      <c r="O165" s="90">
        <v>127450</v>
      </c>
    </row>
    <row r="166" spans="1:15">
      <c r="A166" s="32" t="s">
        <v>334</v>
      </c>
      <c r="B166" s="18">
        <v>18</v>
      </c>
      <c r="C166" s="33" t="s">
        <v>195</v>
      </c>
      <c r="D166" s="33">
        <v>2500</v>
      </c>
      <c r="E166" s="50" t="s">
        <v>338</v>
      </c>
      <c r="F166" s="20">
        <v>6000</v>
      </c>
      <c r="G166" s="38">
        <f t="shared" si="54"/>
        <v>145050</v>
      </c>
      <c r="H166" s="21">
        <f t="shared" si="55"/>
        <v>159500</v>
      </c>
      <c r="I166" s="21">
        <f t="shared" si="56"/>
        <v>145050</v>
      </c>
      <c r="J166" s="21">
        <f t="shared" si="57"/>
        <v>145050</v>
      </c>
      <c r="K166" s="90">
        <v>0</v>
      </c>
      <c r="L166" s="90">
        <v>145050</v>
      </c>
      <c r="M166" s="90">
        <v>159500</v>
      </c>
      <c r="N166" s="90">
        <v>145050</v>
      </c>
      <c r="O166" s="90">
        <v>145050</v>
      </c>
    </row>
    <row r="167" spans="1:15">
      <c r="A167" s="32" t="s">
        <v>335</v>
      </c>
      <c r="B167" s="18">
        <v>20</v>
      </c>
      <c r="C167" s="33" t="s">
        <v>195</v>
      </c>
      <c r="D167" s="33">
        <v>2500</v>
      </c>
      <c r="E167" s="50" t="s">
        <v>214</v>
      </c>
      <c r="F167" s="20">
        <v>6000</v>
      </c>
      <c r="G167" s="38">
        <f t="shared" si="54"/>
        <v>145050</v>
      </c>
      <c r="H167" s="21">
        <f t="shared" si="55"/>
        <v>159500</v>
      </c>
      <c r="I167" s="21">
        <f t="shared" si="56"/>
        <v>145050</v>
      </c>
      <c r="J167" s="21">
        <f t="shared" si="57"/>
        <v>145050</v>
      </c>
      <c r="K167" s="90">
        <v>0</v>
      </c>
      <c r="L167" s="90">
        <v>145050</v>
      </c>
      <c r="M167" s="90">
        <v>159500</v>
      </c>
      <c r="N167" s="90">
        <v>145050</v>
      </c>
      <c r="O167" s="90">
        <v>145050</v>
      </c>
    </row>
    <row r="168" spans="1:15">
      <c r="A168" s="32" t="s">
        <v>336</v>
      </c>
      <c r="B168" s="41">
        <v>25</v>
      </c>
      <c r="C168" s="33" t="s">
        <v>195</v>
      </c>
      <c r="D168" s="33">
        <v>2500</v>
      </c>
      <c r="E168" s="50" t="s">
        <v>339</v>
      </c>
      <c r="F168" s="20">
        <v>6000</v>
      </c>
      <c r="G168" s="38">
        <f>L168*(1-$G$3)</f>
        <v>158250</v>
      </c>
      <c r="H168" s="21">
        <f>M168*(1-$G$3)</f>
        <v>171390</v>
      </c>
      <c r="I168" s="21">
        <f>N168*(1-$G$3)</f>
        <v>158250</v>
      </c>
      <c r="J168" s="21">
        <f>O168*(1-$G$3)</f>
        <v>158250</v>
      </c>
      <c r="K168" s="90">
        <v>0</v>
      </c>
      <c r="L168" s="90">
        <v>158250</v>
      </c>
      <c r="M168" s="90">
        <v>171390</v>
      </c>
      <c r="N168" s="90">
        <v>158250</v>
      </c>
      <c r="O168" s="90">
        <v>158250</v>
      </c>
    </row>
    <row r="169" spans="1:15">
      <c r="A169" s="32" t="s">
        <v>337</v>
      </c>
      <c r="B169" s="20">
        <v>30</v>
      </c>
      <c r="C169" s="33" t="s">
        <v>195</v>
      </c>
      <c r="D169" s="33">
        <v>2500</v>
      </c>
      <c r="E169" s="50" t="s">
        <v>216</v>
      </c>
      <c r="F169" s="20">
        <v>6000</v>
      </c>
      <c r="G169" s="38">
        <f t="shared" ref="G169" si="58">L169*(1-$G$3)</f>
        <v>158250</v>
      </c>
      <c r="H169" s="21">
        <f t="shared" ref="H169" si="59">M169*(1-$G$3)</f>
        <v>171390</v>
      </c>
      <c r="I169" s="21">
        <f t="shared" ref="I169" si="60">N169*(1-$G$3)</f>
        <v>158250</v>
      </c>
      <c r="J169" s="21">
        <f t="shared" ref="J169" si="61">O169*(1-$G$3)</f>
        <v>158250</v>
      </c>
      <c r="K169" s="90">
        <v>0</v>
      </c>
      <c r="L169" s="90">
        <v>158250</v>
      </c>
      <c r="M169" s="90">
        <v>171390</v>
      </c>
      <c r="N169" s="90">
        <v>158250</v>
      </c>
      <c r="O169" s="90">
        <v>158250</v>
      </c>
    </row>
    <row r="170" spans="1:15">
      <c r="A170" s="22"/>
      <c r="B170" s="23"/>
      <c r="C170" s="23"/>
      <c r="D170" s="23"/>
      <c r="E170" s="23"/>
      <c r="F170" s="23"/>
      <c r="G170" s="24"/>
      <c r="H170" s="24"/>
      <c r="I170" s="24"/>
      <c r="J170" s="24"/>
      <c r="K170" s="90">
        <v>0</v>
      </c>
      <c r="L170" s="90">
        <v>0</v>
      </c>
      <c r="M170" s="90">
        <v>0</v>
      </c>
      <c r="N170" s="90">
        <v>0</v>
      </c>
      <c r="O170" s="90">
        <v>0</v>
      </c>
    </row>
    <row r="171" spans="1:15">
      <c r="A171" s="22"/>
      <c r="B171" s="23"/>
      <c r="C171" s="23"/>
      <c r="D171" s="23"/>
      <c r="E171" s="23"/>
      <c r="F171" s="23"/>
      <c r="G171" s="24"/>
      <c r="H171" s="24"/>
      <c r="I171" s="24"/>
      <c r="J171" s="24"/>
      <c r="K171" s="90">
        <v>0</v>
      </c>
      <c r="L171" s="90">
        <v>0</v>
      </c>
      <c r="M171" s="90">
        <v>0</v>
      </c>
      <c r="N171" s="90">
        <v>0</v>
      </c>
      <c r="O171" s="90">
        <v>0</v>
      </c>
    </row>
    <row r="172" spans="1:15">
      <c r="A172" s="22"/>
      <c r="B172" s="23"/>
      <c r="C172" s="23"/>
      <c r="D172" s="23"/>
      <c r="E172" s="23"/>
      <c r="F172" s="23"/>
      <c r="G172" s="24"/>
      <c r="H172" s="24"/>
      <c r="I172" s="24"/>
      <c r="J172" s="24"/>
      <c r="K172" s="90">
        <v>0</v>
      </c>
      <c r="L172" s="90">
        <v>0</v>
      </c>
      <c r="M172" s="90">
        <v>0</v>
      </c>
      <c r="N172" s="90">
        <v>0</v>
      </c>
      <c r="O172" s="90">
        <v>0</v>
      </c>
    </row>
    <row r="173" spans="1:15">
      <c r="A173" s="22"/>
      <c r="B173" s="23"/>
      <c r="C173" s="23"/>
      <c r="D173" s="23"/>
      <c r="E173" s="23"/>
      <c r="F173" s="23"/>
      <c r="G173" s="24"/>
      <c r="H173" s="24"/>
      <c r="I173" s="24"/>
      <c r="J173" s="24"/>
      <c r="K173" s="90">
        <v>0</v>
      </c>
      <c r="L173" s="90">
        <v>0</v>
      </c>
      <c r="M173" s="90">
        <v>0</v>
      </c>
      <c r="N173" s="90">
        <v>0</v>
      </c>
      <c r="O173" s="90">
        <v>0</v>
      </c>
    </row>
    <row r="174" spans="1:15">
      <c r="A174" s="22"/>
      <c r="B174" s="23"/>
      <c r="C174" s="23"/>
      <c r="D174" s="23"/>
      <c r="E174" s="23"/>
      <c r="F174" s="23"/>
      <c r="G174" s="24"/>
      <c r="H174" s="24"/>
      <c r="I174" s="24"/>
      <c r="J174" s="24"/>
      <c r="K174" s="90">
        <v>0</v>
      </c>
      <c r="L174" s="90">
        <v>0</v>
      </c>
      <c r="M174" s="90">
        <v>0</v>
      </c>
      <c r="N174" s="90">
        <v>0</v>
      </c>
      <c r="O174" s="90">
        <v>0</v>
      </c>
    </row>
    <row r="175" spans="1:15">
      <c r="A175" s="22"/>
      <c r="B175" s="23"/>
      <c r="C175" s="23"/>
      <c r="D175" s="23"/>
      <c r="E175" s="23"/>
      <c r="F175" s="23"/>
      <c r="G175" s="24"/>
      <c r="H175" s="24"/>
      <c r="I175" s="24"/>
      <c r="J175" s="24"/>
      <c r="K175" s="90">
        <v>0</v>
      </c>
      <c r="L175" s="90">
        <v>0</v>
      </c>
      <c r="M175" s="90">
        <v>0</v>
      </c>
      <c r="N175" s="90">
        <v>0</v>
      </c>
      <c r="O175" s="90">
        <v>0</v>
      </c>
    </row>
    <row r="176" spans="1:15">
      <c r="A176" s="22"/>
      <c r="B176" s="23"/>
      <c r="C176" s="23"/>
      <c r="D176" s="23"/>
      <c r="E176" s="23"/>
      <c r="F176" s="23"/>
      <c r="G176" s="24"/>
      <c r="H176" s="24"/>
      <c r="I176" s="24"/>
      <c r="J176" s="24"/>
      <c r="K176" s="90">
        <v>0</v>
      </c>
      <c r="L176" s="90">
        <v>0</v>
      </c>
      <c r="M176" s="90">
        <v>0</v>
      </c>
      <c r="N176" s="90">
        <v>0</v>
      </c>
      <c r="O176" s="90">
        <v>0</v>
      </c>
    </row>
    <row r="177" spans="1:20">
      <c r="D177" s="8" t="s">
        <v>85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</row>
    <row r="178" spans="1:20">
      <c r="K178" s="90">
        <v>0</v>
      </c>
      <c r="L178" s="90">
        <v>0</v>
      </c>
      <c r="M178" s="90">
        <v>0</v>
      </c>
      <c r="N178" s="90">
        <v>0</v>
      </c>
      <c r="O178" s="90">
        <v>0</v>
      </c>
    </row>
    <row r="179" spans="1:20" ht="25.5">
      <c r="A179" s="13" t="s">
        <v>4</v>
      </c>
      <c r="B179" s="14" t="s">
        <v>5</v>
      </c>
      <c r="C179" s="14" t="s">
        <v>6</v>
      </c>
      <c r="D179" s="14" t="s">
        <v>7</v>
      </c>
      <c r="E179" s="15" t="s">
        <v>9</v>
      </c>
      <c r="F179" s="15" t="s">
        <v>10</v>
      </c>
      <c r="G179" s="34" t="s">
        <v>17</v>
      </c>
      <c r="H179" s="28" t="s">
        <v>40</v>
      </c>
      <c r="I179" s="37" t="s">
        <v>157</v>
      </c>
      <c r="J179" s="16"/>
      <c r="K179" s="90">
        <v>0</v>
      </c>
      <c r="L179" s="90">
        <v>0</v>
      </c>
      <c r="M179" s="90">
        <v>0</v>
      </c>
      <c r="N179" s="90">
        <v>0</v>
      </c>
      <c r="O179" s="90">
        <v>0</v>
      </c>
      <c r="T179" s="2"/>
    </row>
    <row r="180" spans="1:20">
      <c r="A180" s="17" t="s">
        <v>86</v>
      </c>
      <c r="B180" s="18">
        <v>9</v>
      </c>
      <c r="C180" s="18" t="s">
        <v>191</v>
      </c>
      <c r="D180" s="19">
        <v>1000</v>
      </c>
      <c r="E180" s="20">
        <v>1150</v>
      </c>
      <c r="F180" s="21">
        <f>K180*(1-$G$3)</f>
        <v>29050</v>
      </c>
      <c r="G180" s="38">
        <f t="shared" ref="G180:I192" si="62">L180*(1-$G$3)</f>
        <v>39050</v>
      </c>
      <c r="H180" s="21">
        <f t="shared" si="62"/>
        <v>28690</v>
      </c>
      <c r="I180" s="21">
        <f t="shared" si="62"/>
        <v>29450</v>
      </c>
      <c r="J180" s="16"/>
      <c r="K180" s="90">
        <v>29050</v>
      </c>
      <c r="L180" s="90">
        <v>39050</v>
      </c>
      <c r="M180" s="90">
        <v>28690</v>
      </c>
      <c r="N180" s="90">
        <v>29450</v>
      </c>
      <c r="O180" s="90">
        <v>0</v>
      </c>
      <c r="T180" s="2"/>
    </row>
    <row r="181" spans="1:20">
      <c r="A181" s="17" t="s">
        <v>190</v>
      </c>
      <c r="B181" s="18">
        <v>13</v>
      </c>
      <c r="C181" s="18" t="s">
        <v>191</v>
      </c>
      <c r="D181" s="19">
        <v>1500</v>
      </c>
      <c r="E181" s="20">
        <v>1650</v>
      </c>
      <c r="F181" s="21">
        <f t="shared" ref="F181:F192" si="63">K181*(1-$G$3)</f>
        <v>41050</v>
      </c>
      <c r="G181" s="21">
        <f t="shared" si="62"/>
        <v>55390</v>
      </c>
      <c r="H181" s="21">
        <f t="shared" si="62"/>
        <v>40550</v>
      </c>
      <c r="I181" s="21">
        <f t="shared" si="62"/>
        <v>41650</v>
      </c>
      <c r="J181" s="16"/>
      <c r="K181" s="90">
        <v>41050</v>
      </c>
      <c r="L181" s="90">
        <v>55390</v>
      </c>
      <c r="M181" s="90">
        <v>40550</v>
      </c>
      <c r="N181" s="90">
        <v>41650</v>
      </c>
      <c r="O181" s="90">
        <v>0</v>
      </c>
      <c r="T181" s="2"/>
    </row>
    <row r="182" spans="1:20">
      <c r="A182" s="17" t="s">
        <v>87</v>
      </c>
      <c r="B182" s="18">
        <v>18</v>
      </c>
      <c r="C182" s="18" t="s">
        <v>191</v>
      </c>
      <c r="D182" s="19">
        <v>2000</v>
      </c>
      <c r="E182" s="20">
        <v>2300</v>
      </c>
      <c r="F182" s="21">
        <f t="shared" si="63"/>
        <v>54890.000000000007</v>
      </c>
      <c r="G182" s="38">
        <f t="shared" si="62"/>
        <v>74090</v>
      </c>
      <c r="H182" s="21">
        <f t="shared" si="62"/>
        <v>54250</v>
      </c>
      <c r="I182" s="21">
        <f t="shared" si="62"/>
        <v>55590</v>
      </c>
      <c r="J182" s="16"/>
      <c r="K182" s="90">
        <v>54890.000000000007</v>
      </c>
      <c r="L182" s="90">
        <v>74090</v>
      </c>
      <c r="M182" s="90">
        <v>54250</v>
      </c>
      <c r="N182" s="90">
        <v>55590</v>
      </c>
      <c r="O182" s="90">
        <v>0</v>
      </c>
      <c r="T182" s="2"/>
    </row>
    <row r="183" spans="1:20">
      <c r="A183" s="17" t="s">
        <v>88</v>
      </c>
      <c r="B183" s="18">
        <v>12</v>
      </c>
      <c r="C183" s="18" t="s">
        <v>194</v>
      </c>
      <c r="D183" s="19">
        <v>1000</v>
      </c>
      <c r="E183" s="20">
        <v>1500</v>
      </c>
      <c r="F183" s="21">
        <f t="shared" si="63"/>
        <v>34390</v>
      </c>
      <c r="G183" s="21">
        <f t="shared" si="62"/>
        <v>46450</v>
      </c>
      <c r="H183" s="21">
        <f t="shared" si="62"/>
        <v>33990</v>
      </c>
      <c r="I183" s="21">
        <f t="shared" si="62"/>
        <v>34890</v>
      </c>
      <c r="J183" s="16"/>
      <c r="K183" s="90">
        <v>34390</v>
      </c>
      <c r="L183" s="90">
        <v>46450</v>
      </c>
      <c r="M183" s="90">
        <v>33990</v>
      </c>
      <c r="N183" s="90">
        <v>34890</v>
      </c>
      <c r="O183" s="90">
        <v>0</v>
      </c>
      <c r="T183" s="2"/>
    </row>
    <row r="184" spans="1:20">
      <c r="A184" s="17" t="s">
        <v>192</v>
      </c>
      <c r="B184" s="18">
        <v>19</v>
      </c>
      <c r="C184" s="18" t="s">
        <v>194</v>
      </c>
      <c r="D184" s="19">
        <v>1500</v>
      </c>
      <c r="E184" s="20">
        <v>2200</v>
      </c>
      <c r="F184" s="21">
        <f t="shared" si="63"/>
        <v>46450</v>
      </c>
      <c r="G184" s="21">
        <f t="shared" ref="G184:G187" si="64">L184*(1-$G$3)</f>
        <v>62690</v>
      </c>
      <c r="H184" s="21">
        <f t="shared" ref="H184:H187" si="65">M184*(1-$G$3)</f>
        <v>45890</v>
      </c>
      <c r="I184" s="21">
        <f t="shared" ref="I184:I187" si="66">N184*(1-$G$3)</f>
        <v>47150</v>
      </c>
      <c r="J184" s="16"/>
      <c r="K184" s="90">
        <v>46450</v>
      </c>
      <c r="L184" s="90">
        <v>62690</v>
      </c>
      <c r="M184" s="90">
        <v>45890</v>
      </c>
      <c r="N184" s="90">
        <v>47150</v>
      </c>
      <c r="O184" s="90">
        <v>0</v>
      </c>
      <c r="T184" s="2"/>
    </row>
    <row r="185" spans="1:20">
      <c r="A185" s="17" t="s">
        <v>89</v>
      </c>
      <c r="B185" s="18">
        <v>24</v>
      </c>
      <c r="C185" s="18" t="s">
        <v>194</v>
      </c>
      <c r="D185" s="19">
        <v>2000</v>
      </c>
      <c r="E185" s="20">
        <v>3000</v>
      </c>
      <c r="F185" s="21">
        <f t="shared" ref="F185:F187" si="67">K185*(1-$G$3)</f>
        <v>57950</v>
      </c>
      <c r="G185" s="21">
        <f t="shared" si="64"/>
        <v>78090</v>
      </c>
      <c r="H185" s="21">
        <f t="shared" si="65"/>
        <v>57250</v>
      </c>
      <c r="I185" s="21">
        <f t="shared" si="66"/>
        <v>58790</v>
      </c>
      <c r="J185" s="16"/>
      <c r="K185" s="90">
        <v>57950</v>
      </c>
      <c r="L185" s="90">
        <v>78090</v>
      </c>
      <c r="M185" s="90">
        <v>57250</v>
      </c>
      <c r="N185" s="90">
        <v>58790</v>
      </c>
      <c r="O185" s="90">
        <v>0</v>
      </c>
      <c r="T185" s="2"/>
    </row>
    <row r="186" spans="1:20">
      <c r="A186" s="17" t="s">
        <v>90</v>
      </c>
      <c r="B186" s="18">
        <v>15</v>
      </c>
      <c r="C186" s="18" t="s">
        <v>52</v>
      </c>
      <c r="D186" s="19">
        <v>1000</v>
      </c>
      <c r="E186" s="20">
        <v>1900</v>
      </c>
      <c r="F186" s="21">
        <f t="shared" si="67"/>
        <v>36290</v>
      </c>
      <c r="G186" s="21">
        <f t="shared" si="64"/>
        <v>48950</v>
      </c>
      <c r="H186" s="21">
        <f t="shared" si="65"/>
        <v>35850</v>
      </c>
      <c r="I186" s="21">
        <f t="shared" si="66"/>
        <v>36790</v>
      </c>
      <c r="J186" s="16"/>
      <c r="K186" s="90">
        <v>36290</v>
      </c>
      <c r="L186" s="90">
        <v>48950</v>
      </c>
      <c r="M186" s="90">
        <v>35850</v>
      </c>
      <c r="N186" s="90">
        <v>36790</v>
      </c>
      <c r="O186" s="90">
        <v>0</v>
      </c>
      <c r="T186" s="2"/>
    </row>
    <row r="187" spans="1:20">
      <c r="A187" s="17" t="s">
        <v>193</v>
      </c>
      <c r="B187" s="18">
        <v>22</v>
      </c>
      <c r="C187" s="18" t="s">
        <v>52</v>
      </c>
      <c r="D187" s="19">
        <v>1500</v>
      </c>
      <c r="E187" s="20">
        <v>2800</v>
      </c>
      <c r="F187" s="21">
        <f t="shared" si="67"/>
        <v>50450</v>
      </c>
      <c r="G187" s="21">
        <f t="shared" si="64"/>
        <v>67950</v>
      </c>
      <c r="H187" s="21">
        <f t="shared" si="65"/>
        <v>49850</v>
      </c>
      <c r="I187" s="21">
        <f t="shared" si="66"/>
        <v>51190</v>
      </c>
      <c r="J187" s="16"/>
      <c r="K187" s="90">
        <v>50450</v>
      </c>
      <c r="L187" s="90">
        <v>67950</v>
      </c>
      <c r="M187" s="90">
        <v>49850</v>
      </c>
      <c r="N187" s="90">
        <v>51190</v>
      </c>
      <c r="O187" s="90">
        <v>0</v>
      </c>
      <c r="T187" s="2"/>
    </row>
    <row r="188" spans="1:20">
      <c r="A188" s="17" t="s">
        <v>91</v>
      </c>
      <c r="B188" s="18">
        <v>30</v>
      </c>
      <c r="C188" s="18" t="s">
        <v>52</v>
      </c>
      <c r="D188" s="19">
        <v>2000</v>
      </c>
      <c r="E188" s="20">
        <v>3800</v>
      </c>
      <c r="F188" s="21">
        <f t="shared" si="63"/>
        <v>64890</v>
      </c>
      <c r="G188" s="38">
        <f t="shared" si="62"/>
        <v>87490</v>
      </c>
      <c r="H188" s="21">
        <f t="shared" si="62"/>
        <v>64090</v>
      </c>
      <c r="I188" s="21">
        <f t="shared" si="62"/>
        <v>65790</v>
      </c>
      <c r="J188" s="16"/>
      <c r="K188" s="90">
        <v>64890</v>
      </c>
      <c r="L188" s="90">
        <v>87490</v>
      </c>
      <c r="M188" s="90">
        <v>64090</v>
      </c>
      <c r="N188" s="90">
        <v>65790</v>
      </c>
      <c r="O188" s="90">
        <v>0</v>
      </c>
      <c r="T188" s="2"/>
    </row>
    <row r="189" spans="1:20">
      <c r="A189" s="17" t="s">
        <v>92</v>
      </c>
      <c r="B189" s="18">
        <v>16</v>
      </c>
      <c r="C189" s="18" t="s">
        <v>195</v>
      </c>
      <c r="D189" s="19">
        <v>1000</v>
      </c>
      <c r="E189" s="20">
        <v>2400</v>
      </c>
      <c r="F189" s="21">
        <f t="shared" si="63"/>
        <v>46300</v>
      </c>
      <c r="G189" s="38">
        <f t="shared" si="62"/>
        <v>62490</v>
      </c>
      <c r="H189" s="21">
        <f t="shared" si="62"/>
        <v>45790</v>
      </c>
      <c r="I189" s="21">
        <f t="shared" si="62"/>
        <v>48050</v>
      </c>
      <c r="J189" s="16"/>
      <c r="K189" s="90">
        <v>46300</v>
      </c>
      <c r="L189" s="90">
        <v>62490</v>
      </c>
      <c r="M189" s="90">
        <v>45790</v>
      </c>
      <c r="N189" s="90">
        <v>48050</v>
      </c>
      <c r="O189" s="90">
        <v>0</v>
      </c>
      <c r="T189" s="2"/>
    </row>
    <row r="190" spans="1:20">
      <c r="A190" s="17" t="s">
        <v>93</v>
      </c>
      <c r="B190" s="18">
        <v>32</v>
      </c>
      <c r="C190" s="18" t="s">
        <v>195</v>
      </c>
      <c r="D190" s="19">
        <v>2000</v>
      </c>
      <c r="E190" s="20">
        <v>4800</v>
      </c>
      <c r="F190" s="21">
        <f t="shared" si="63"/>
        <v>73690</v>
      </c>
      <c r="G190" s="38">
        <f t="shared" si="62"/>
        <v>99450</v>
      </c>
      <c r="H190" s="21">
        <f t="shared" si="62"/>
        <v>72800</v>
      </c>
      <c r="I190" s="21">
        <f t="shared" si="62"/>
        <v>74750</v>
      </c>
      <c r="J190" s="16"/>
      <c r="K190" s="90">
        <v>73690</v>
      </c>
      <c r="L190" s="90">
        <v>99450</v>
      </c>
      <c r="M190" s="90">
        <v>72800</v>
      </c>
      <c r="N190" s="90">
        <v>74750</v>
      </c>
      <c r="O190" s="90">
        <v>0</v>
      </c>
      <c r="T190" s="2"/>
    </row>
    <row r="191" spans="1:20">
      <c r="A191" s="17" t="s">
        <v>94</v>
      </c>
      <c r="B191" s="18">
        <v>20</v>
      </c>
      <c r="C191" s="18" t="s">
        <v>71</v>
      </c>
      <c r="D191" s="19">
        <v>1180</v>
      </c>
      <c r="E191" s="20">
        <v>3800</v>
      </c>
      <c r="F191" s="21">
        <f t="shared" si="63"/>
        <v>54750</v>
      </c>
      <c r="G191" s="38">
        <f t="shared" si="62"/>
        <v>73890</v>
      </c>
      <c r="H191" s="21">
        <f t="shared" si="62"/>
        <v>54100</v>
      </c>
      <c r="I191" s="21">
        <f t="shared" si="62"/>
        <v>55490</v>
      </c>
      <c r="J191" s="16"/>
      <c r="K191" s="90">
        <v>54750</v>
      </c>
      <c r="L191" s="90">
        <v>73890</v>
      </c>
      <c r="M191" s="90">
        <v>54100</v>
      </c>
      <c r="N191" s="90">
        <v>55490</v>
      </c>
      <c r="O191" s="90">
        <v>0</v>
      </c>
      <c r="T191" s="2"/>
    </row>
    <row r="192" spans="1:20">
      <c r="A192" s="17" t="s">
        <v>95</v>
      </c>
      <c r="B192" s="18">
        <v>40</v>
      </c>
      <c r="C192" s="18" t="s">
        <v>71</v>
      </c>
      <c r="D192" s="19">
        <v>2340</v>
      </c>
      <c r="E192" s="20">
        <v>7600</v>
      </c>
      <c r="F192" s="21">
        <f t="shared" si="63"/>
        <v>101750</v>
      </c>
      <c r="G192" s="38">
        <f t="shared" si="62"/>
        <v>136790</v>
      </c>
      <c r="H192" s="21">
        <f t="shared" si="62"/>
        <v>100500</v>
      </c>
      <c r="I192" s="21">
        <f t="shared" si="62"/>
        <v>103250</v>
      </c>
      <c r="J192" s="16"/>
      <c r="K192" s="90">
        <v>101750</v>
      </c>
      <c r="L192" s="90">
        <v>136790</v>
      </c>
      <c r="M192" s="90">
        <v>100500</v>
      </c>
      <c r="N192" s="90">
        <v>103250</v>
      </c>
      <c r="O192" s="90">
        <v>0</v>
      </c>
      <c r="T192" s="2"/>
    </row>
    <row r="193" spans="1:23">
      <c r="A193" s="17" t="s">
        <v>373</v>
      </c>
      <c r="B193" s="18">
        <v>40</v>
      </c>
      <c r="C193" s="18" t="s">
        <v>71</v>
      </c>
      <c r="D193" s="19">
        <v>2340</v>
      </c>
      <c r="E193" s="20">
        <v>7600</v>
      </c>
      <c r="F193" s="21">
        <f t="shared" ref="F193:F194" si="68">K193*(1-$G$3)</f>
        <v>113850.00000000001</v>
      </c>
      <c r="G193" s="38">
        <f t="shared" ref="G193:G194" si="69">L193*(1-$G$3)</f>
        <v>136950</v>
      </c>
      <c r="H193" s="21">
        <f t="shared" ref="H193:H194" si="70">M193*(1-$G$3)</f>
        <v>112950</v>
      </c>
      <c r="I193" s="21">
        <f t="shared" ref="I193:I194" si="71">N193*(1-$G$3)</f>
        <v>114650</v>
      </c>
      <c r="J193" s="16"/>
      <c r="K193" s="90">
        <v>113850.00000000001</v>
      </c>
      <c r="L193" s="90">
        <v>136950</v>
      </c>
      <c r="M193" s="90">
        <v>112950</v>
      </c>
      <c r="N193" s="90">
        <v>114650</v>
      </c>
      <c r="O193" s="90">
        <v>0</v>
      </c>
      <c r="T193" s="2"/>
    </row>
    <row r="194" spans="1:23">
      <c r="A194" s="17" t="s">
        <v>374</v>
      </c>
      <c r="B194" s="18">
        <v>40</v>
      </c>
      <c r="C194" s="18" t="s">
        <v>71</v>
      </c>
      <c r="D194" s="19">
        <v>2340</v>
      </c>
      <c r="E194" s="20">
        <v>7600</v>
      </c>
      <c r="F194" s="21">
        <f t="shared" si="68"/>
        <v>211890</v>
      </c>
      <c r="G194" s="38">
        <f t="shared" si="69"/>
        <v>253450</v>
      </c>
      <c r="H194" s="21">
        <f t="shared" si="70"/>
        <v>210890</v>
      </c>
      <c r="I194" s="21">
        <f t="shared" si="71"/>
        <v>214090</v>
      </c>
      <c r="J194" s="16"/>
      <c r="K194" s="90">
        <v>211890</v>
      </c>
      <c r="L194" s="90">
        <v>253450</v>
      </c>
      <c r="M194" s="90">
        <v>210890</v>
      </c>
      <c r="N194" s="90">
        <v>214090</v>
      </c>
      <c r="O194" s="90">
        <v>0</v>
      </c>
      <c r="T194" s="2"/>
    </row>
    <row r="195" spans="1:23">
      <c r="A195" s="22"/>
      <c r="B195" s="23"/>
      <c r="C195" s="23"/>
      <c r="D195" s="23"/>
      <c r="E195" s="23"/>
      <c r="F195" s="24"/>
      <c r="G195" s="24"/>
      <c r="H195" s="24"/>
      <c r="I195" s="24"/>
      <c r="J195" s="16"/>
      <c r="K195" s="90">
        <v>0</v>
      </c>
      <c r="L195" s="90">
        <v>0</v>
      </c>
      <c r="M195" s="90">
        <v>0</v>
      </c>
      <c r="N195" s="90">
        <v>0</v>
      </c>
      <c r="O195" s="90">
        <v>0</v>
      </c>
      <c r="T195" s="2"/>
    </row>
    <row r="196" spans="1:23">
      <c r="A196" s="12" t="s">
        <v>295</v>
      </c>
      <c r="K196" s="90">
        <v>0</v>
      </c>
      <c r="L196" s="90">
        <v>0</v>
      </c>
      <c r="M196" s="90">
        <v>0</v>
      </c>
      <c r="N196" s="90">
        <v>0</v>
      </c>
      <c r="O196" s="90">
        <v>0</v>
      </c>
    </row>
    <row r="197" spans="1:23">
      <c r="K197" s="90">
        <v>0</v>
      </c>
      <c r="L197" s="90">
        <v>0</v>
      </c>
      <c r="M197" s="90">
        <v>0</v>
      </c>
      <c r="N197" s="90">
        <v>0</v>
      </c>
      <c r="O197" s="90">
        <v>0</v>
      </c>
    </row>
    <row r="198" spans="1:23" ht="25.5">
      <c r="A198" s="13" t="s">
        <v>4</v>
      </c>
      <c r="B198" s="14" t="s">
        <v>5</v>
      </c>
      <c r="C198" s="14" t="s">
        <v>6</v>
      </c>
      <c r="D198" s="14" t="s">
        <v>7</v>
      </c>
      <c r="E198" s="15" t="s">
        <v>9</v>
      </c>
      <c r="F198" s="34" t="s">
        <v>40</v>
      </c>
      <c r="G198" s="28" t="s">
        <v>17</v>
      </c>
      <c r="H198" s="28" t="s">
        <v>314</v>
      </c>
      <c r="I198" s="37" t="s">
        <v>157</v>
      </c>
      <c r="J198" s="37" t="s">
        <v>370</v>
      </c>
      <c r="K198" s="90">
        <v>0</v>
      </c>
      <c r="L198" s="90">
        <v>0</v>
      </c>
      <c r="M198" s="90">
        <v>0</v>
      </c>
      <c r="N198" s="90">
        <v>0</v>
      </c>
      <c r="O198" s="90">
        <v>0</v>
      </c>
    </row>
    <row r="199" spans="1:23">
      <c r="A199" s="32" t="s">
        <v>321</v>
      </c>
      <c r="B199" s="18">
        <v>20</v>
      </c>
      <c r="C199" s="33" t="s">
        <v>362</v>
      </c>
      <c r="D199" s="33">
        <v>1500</v>
      </c>
      <c r="E199" s="20">
        <v>3500</v>
      </c>
      <c r="F199" s="38">
        <f>K199*(1-$G$3)</f>
        <v>76450</v>
      </c>
      <c r="G199" s="21">
        <f>L199*(1-$G$3)</f>
        <v>91750</v>
      </c>
      <c r="H199" s="21">
        <f>M199*(1-$G$3)</f>
        <v>77650</v>
      </c>
      <c r="I199" s="21">
        <f>N199*(1-$G$3)</f>
        <v>77650</v>
      </c>
      <c r="J199" s="21">
        <f>O199*(1-$G$3)</f>
        <v>77650</v>
      </c>
      <c r="K199" s="90">
        <v>76450</v>
      </c>
      <c r="L199" s="90">
        <v>91750</v>
      </c>
      <c r="M199" s="90">
        <f>$K$199+1200</f>
        <v>77650</v>
      </c>
      <c r="N199" s="90">
        <f t="shared" ref="N199:O199" si="72">$K$199+1200</f>
        <v>77650</v>
      </c>
      <c r="O199" s="90">
        <f t="shared" si="72"/>
        <v>77650</v>
      </c>
      <c r="P199" s="100"/>
      <c r="Q199" s="98"/>
    </row>
    <row r="200" spans="1:23">
      <c r="A200" s="17" t="s">
        <v>357</v>
      </c>
      <c r="B200" s="18">
        <v>24</v>
      </c>
      <c r="C200" s="33" t="s">
        <v>362</v>
      </c>
      <c r="D200" s="18">
        <v>2000</v>
      </c>
      <c r="E200" s="20">
        <v>4400</v>
      </c>
      <c r="F200" s="38">
        <f t="shared" ref="F200:F204" si="73">K200*(1-$G$3)</f>
        <v>102590</v>
      </c>
      <c r="G200" s="21">
        <f t="shared" ref="G200:G204" si="74">L200*(1-$G$3)</f>
        <v>123090.00000000001</v>
      </c>
      <c r="H200" s="21">
        <f t="shared" ref="H200:H204" si="75">M200*(1-$G$3)</f>
        <v>104090</v>
      </c>
      <c r="I200" s="21">
        <f t="shared" ref="I200:J204" si="76">N200*(1-$G$3)</f>
        <v>104090</v>
      </c>
      <c r="J200" s="21">
        <f t="shared" si="76"/>
        <v>104090</v>
      </c>
      <c r="K200" s="90">
        <v>102590</v>
      </c>
      <c r="L200" s="90">
        <v>123090.00000000001</v>
      </c>
      <c r="M200" s="90">
        <f>$K$200+1500</f>
        <v>104090</v>
      </c>
      <c r="N200" s="90">
        <f t="shared" ref="N200:O200" si="77">$K$200+1500</f>
        <v>104090</v>
      </c>
      <c r="O200" s="90">
        <f t="shared" si="77"/>
        <v>104090</v>
      </c>
      <c r="P200" s="100"/>
      <c r="Q200" s="98"/>
    </row>
    <row r="201" spans="1:23">
      <c r="A201" s="32" t="s">
        <v>358</v>
      </c>
      <c r="B201" s="18">
        <v>28</v>
      </c>
      <c r="C201" s="33" t="s">
        <v>195</v>
      </c>
      <c r="D201" s="33">
        <v>1500</v>
      </c>
      <c r="E201" s="20">
        <v>5400</v>
      </c>
      <c r="F201" s="38">
        <f t="shared" si="73"/>
        <v>98690</v>
      </c>
      <c r="G201" s="21">
        <f t="shared" si="74"/>
        <v>118450</v>
      </c>
      <c r="H201" s="21">
        <f t="shared" si="75"/>
        <v>99890</v>
      </c>
      <c r="I201" s="21">
        <f t="shared" si="76"/>
        <v>99890</v>
      </c>
      <c r="J201" s="21">
        <f t="shared" si="76"/>
        <v>99890</v>
      </c>
      <c r="K201" s="90">
        <v>98690</v>
      </c>
      <c r="L201" s="90">
        <v>118450</v>
      </c>
      <c r="M201" s="90">
        <f>$K$201+1200</f>
        <v>99890</v>
      </c>
      <c r="N201" s="90">
        <f t="shared" ref="N201:O201" si="78">$K$201+1200</f>
        <v>99890</v>
      </c>
      <c r="O201" s="90">
        <f t="shared" si="78"/>
        <v>99890</v>
      </c>
      <c r="P201" s="100"/>
      <c r="Q201" s="98"/>
    </row>
    <row r="202" spans="1:23">
      <c r="A202" s="17" t="s">
        <v>359</v>
      </c>
      <c r="B202" s="18">
        <v>35</v>
      </c>
      <c r="C202" s="33" t="s">
        <v>195</v>
      </c>
      <c r="D202" s="18">
        <v>2000</v>
      </c>
      <c r="E202" s="20">
        <v>6600</v>
      </c>
      <c r="F202" s="38">
        <f t="shared" si="73"/>
        <v>120790</v>
      </c>
      <c r="G202" s="21">
        <f t="shared" si="74"/>
        <v>144950</v>
      </c>
      <c r="H202" s="21">
        <f t="shared" si="75"/>
        <v>122290</v>
      </c>
      <c r="I202" s="21">
        <f t="shared" si="76"/>
        <v>122290</v>
      </c>
      <c r="J202" s="21">
        <f t="shared" si="76"/>
        <v>122290</v>
      </c>
      <c r="K202" s="90">
        <v>120790</v>
      </c>
      <c r="L202" s="90">
        <v>144950</v>
      </c>
      <c r="M202" s="90">
        <f>$K$202+1500</f>
        <v>122290</v>
      </c>
      <c r="N202" s="90">
        <f t="shared" ref="N202:O202" si="79">$K$202+1500</f>
        <v>122290</v>
      </c>
      <c r="O202" s="90">
        <f t="shared" si="79"/>
        <v>122290</v>
      </c>
      <c r="P202" s="100"/>
      <c r="Q202" s="98"/>
    </row>
    <row r="203" spans="1:23">
      <c r="A203" s="32" t="s">
        <v>360</v>
      </c>
      <c r="B203" s="18">
        <v>30</v>
      </c>
      <c r="C203" s="33" t="s">
        <v>71</v>
      </c>
      <c r="D203" s="33">
        <v>1500</v>
      </c>
      <c r="E203" s="20">
        <v>7300</v>
      </c>
      <c r="F203" s="38">
        <f t="shared" si="73"/>
        <v>113090</v>
      </c>
      <c r="G203" s="21">
        <f t="shared" si="74"/>
        <v>135650</v>
      </c>
      <c r="H203" s="21">
        <f>M203*(1-$G$3)</f>
        <v>114590</v>
      </c>
      <c r="I203" s="21">
        <f t="shared" si="76"/>
        <v>114590</v>
      </c>
      <c r="J203" s="21">
        <f t="shared" si="76"/>
        <v>114590</v>
      </c>
      <c r="K203" s="90">
        <v>113090</v>
      </c>
      <c r="L203" s="90">
        <v>135650</v>
      </c>
      <c r="M203" s="90">
        <f>$K$203+1500</f>
        <v>114590</v>
      </c>
      <c r="N203" s="90">
        <f t="shared" ref="N203:O203" si="80">$K$203+1500</f>
        <v>114590</v>
      </c>
      <c r="O203" s="90">
        <f t="shared" si="80"/>
        <v>114590</v>
      </c>
      <c r="P203" s="100"/>
      <c r="Q203" s="98"/>
    </row>
    <row r="204" spans="1:23">
      <c r="A204" s="17" t="s">
        <v>361</v>
      </c>
      <c r="B204" s="18">
        <v>40</v>
      </c>
      <c r="C204" s="33" t="s">
        <v>71</v>
      </c>
      <c r="D204" s="18">
        <v>2000</v>
      </c>
      <c r="E204" s="20">
        <v>9200</v>
      </c>
      <c r="F204" s="38">
        <f t="shared" si="73"/>
        <v>138600</v>
      </c>
      <c r="G204" s="21">
        <f t="shared" si="74"/>
        <v>166390</v>
      </c>
      <c r="H204" s="21">
        <f t="shared" si="75"/>
        <v>140600</v>
      </c>
      <c r="I204" s="21">
        <f t="shared" si="76"/>
        <v>140600</v>
      </c>
      <c r="J204" s="21">
        <f t="shared" si="76"/>
        <v>140600</v>
      </c>
      <c r="K204" s="90">
        <v>138600</v>
      </c>
      <c r="L204" s="90">
        <v>166390</v>
      </c>
      <c r="M204" s="90">
        <f>$K$204+2000</f>
        <v>140600</v>
      </c>
      <c r="N204" s="90">
        <f t="shared" ref="N204:O204" si="81">$K$204+2000</f>
        <v>140600</v>
      </c>
      <c r="O204" s="90">
        <f t="shared" si="81"/>
        <v>140600</v>
      </c>
      <c r="P204" s="100"/>
      <c r="Q204" s="98"/>
    </row>
    <row r="205" spans="1:23">
      <c r="A205" s="22"/>
      <c r="B205" s="23"/>
      <c r="C205" s="23"/>
      <c r="D205" s="23"/>
      <c r="E205" s="23"/>
      <c r="F205" s="24"/>
      <c r="G205" s="24"/>
      <c r="H205" s="24"/>
      <c r="I205" s="24"/>
      <c r="J205" s="24"/>
      <c r="K205" s="90">
        <v>0</v>
      </c>
      <c r="L205" s="90">
        <v>0</v>
      </c>
      <c r="M205" s="90">
        <v>0</v>
      </c>
      <c r="N205" s="90">
        <v>0</v>
      </c>
      <c r="O205" s="90">
        <v>0</v>
      </c>
    </row>
    <row r="206" spans="1:23">
      <c r="A206" s="12" t="s">
        <v>295</v>
      </c>
      <c r="J206" s="24"/>
      <c r="K206" s="90">
        <v>0</v>
      </c>
      <c r="L206" s="90">
        <v>0</v>
      </c>
      <c r="M206" s="90">
        <v>0</v>
      </c>
      <c r="N206" s="90">
        <v>0</v>
      </c>
      <c r="O206" s="90">
        <v>0</v>
      </c>
    </row>
    <row r="207" spans="1:23">
      <c r="J207" s="24"/>
      <c r="K207" s="90">
        <v>0</v>
      </c>
      <c r="L207" s="90">
        <v>0</v>
      </c>
      <c r="M207" s="90">
        <v>0</v>
      </c>
      <c r="N207" s="90">
        <v>0</v>
      </c>
      <c r="O207" s="90">
        <v>0</v>
      </c>
    </row>
    <row r="208" spans="1:23" ht="25.5">
      <c r="A208" s="13" t="s">
        <v>4</v>
      </c>
      <c r="B208" s="14" t="s">
        <v>5</v>
      </c>
      <c r="C208" s="14" t="s">
        <v>6</v>
      </c>
      <c r="D208" s="14" t="s">
        <v>7</v>
      </c>
      <c r="E208" s="15" t="s">
        <v>9</v>
      </c>
      <c r="F208" s="34" t="s">
        <v>10</v>
      </c>
      <c r="G208" s="28" t="s">
        <v>17</v>
      </c>
      <c r="H208" s="28" t="s">
        <v>314</v>
      </c>
      <c r="I208" s="93" t="s">
        <v>157</v>
      </c>
      <c r="J208" s="37" t="s">
        <v>370</v>
      </c>
      <c r="K208" s="90">
        <v>0</v>
      </c>
      <c r="L208" s="90">
        <v>0</v>
      </c>
      <c r="M208" s="90">
        <v>0</v>
      </c>
      <c r="N208" s="90">
        <v>0</v>
      </c>
      <c r="O208" s="90">
        <v>0</v>
      </c>
      <c r="U208" s="98"/>
      <c r="V208" s="98"/>
      <c r="W208" s="98"/>
    </row>
    <row r="209" spans="1:23">
      <c r="A209" s="32" t="s">
        <v>364</v>
      </c>
      <c r="B209" s="18">
        <v>30</v>
      </c>
      <c r="C209" s="33" t="s">
        <v>368</v>
      </c>
      <c r="D209" s="33">
        <v>2000</v>
      </c>
      <c r="E209" s="20">
        <v>4500</v>
      </c>
      <c r="F209" s="38">
        <f>K209*(1-$G$3)</f>
        <v>141090</v>
      </c>
      <c r="G209" s="21">
        <f>L209*(1-$G$3)</f>
        <v>155250</v>
      </c>
      <c r="H209" s="21">
        <f>M209*(1-$G$3)</f>
        <v>141090</v>
      </c>
      <c r="I209" s="38">
        <f>N209*(1-$G$3)</f>
        <v>141090</v>
      </c>
      <c r="J209" s="21">
        <f>O209*(1-$G$3)</f>
        <v>141090</v>
      </c>
      <c r="K209" s="90">
        <v>141090</v>
      </c>
      <c r="L209" s="90">
        <v>155250</v>
      </c>
      <c r="M209" s="90">
        <v>141090</v>
      </c>
      <c r="N209" s="90">
        <v>141090</v>
      </c>
      <c r="O209" s="90">
        <v>141090</v>
      </c>
      <c r="U209" s="98"/>
      <c r="V209" s="98"/>
      <c r="W209" s="98"/>
    </row>
    <row r="210" spans="1:23">
      <c r="A210" s="17" t="s">
        <v>365</v>
      </c>
      <c r="B210" s="18">
        <v>37</v>
      </c>
      <c r="C210" s="33" t="s">
        <v>368</v>
      </c>
      <c r="D210" s="18">
        <v>2500</v>
      </c>
      <c r="E210" s="20">
        <v>5000</v>
      </c>
      <c r="F210" s="38">
        <f t="shared" ref="F210" si="82">K210*(1-$G$3)</f>
        <v>170790</v>
      </c>
      <c r="G210" s="21">
        <f t="shared" ref="G210" si="83">L210*(1-$G$3)</f>
        <v>187890</v>
      </c>
      <c r="H210" s="21">
        <f t="shared" ref="H210" si="84">M210*(1-$G$3)</f>
        <v>170790</v>
      </c>
      <c r="I210" s="38">
        <f t="shared" ref="I210:J212" si="85">N210*(1-$G$3)</f>
        <v>170790</v>
      </c>
      <c r="J210" s="21">
        <f t="shared" si="85"/>
        <v>170790</v>
      </c>
      <c r="K210" s="90">
        <v>170790</v>
      </c>
      <c r="L210" s="90">
        <v>187890</v>
      </c>
      <c r="M210" s="90">
        <v>170790</v>
      </c>
      <c r="N210" s="90">
        <v>170790</v>
      </c>
      <c r="O210" s="90">
        <v>170790</v>
      </c>
      <c r="U210" s="98"/>
      <c r="V210" s="98"/>
      <c r="W210" s="98"/>
    </row>
    <row r="211" spans="1:23">
      <c r="A211" s="32" t="s">
        <v>366</v>
      </c>
      <c r="B211" s="18">
        <v>38</v>
      </c>
      <c r="C211" s="33" t="s">
        <v>369</v>
      </c>
      <c r="D211" s="33">
        <v>2000</v>
      </c>
      <c r="E211" s="20">
        <v>6000</v>
      </c>
      <c r="F211" s="38">
        <f>K211*(1-$G$3)</f>
        <v>198000.00000000003</v>
      </c>
      <c r="G211" s="21">
        <f>L211*(1-$G$3)</f>
        <v>214500.00000000003</v>
      </c>
      <c r="H211" s="21">
        <f>M211*(1-$G$3)</f>
        <v>198000.00000000003</v>
      </c>
      <c r="I211" s="21">
        <f>N211*(1-$G$3)</f>
        <v>198000.00000000003</v>
      </c>
      <c r="J211" s="21">
        <f t="shared" si="85"/>
        <v>198000.00000000003</v>
      </c>
      <c r="K211" s="90">
        <v>198000.00000000003</v>
      </c>
      <c r="L211" s="90">
        <v>214500.00000000003</v>
      </c>
      <c r="M211" s="90">
        <v>198000.00000000003</v>
      </c>
      <c r="N211" s="90">
        <v>198000.00000000003</v>
      </c>
      <c r="O211" s="90">
        <v>198000.00000000003</v>
      </c>
      <c r="U211" s="98"/>
      <c r="V211" s="98"/>
      <c r="W211" s="98"/>
    </row>
    <row r="212" spans="1:23">
      <c r="A212" s="17" t="s">
        <v>367</v>
      </c>
      <c r="B212" s="18">
        <v>45</v>
      </c>
      <c r="C212" s="33" t="s">
        <v>369</v>
      </c>
      <c r="D212" s="18">
        <v>2500</v>
      </c>
      <c r="E212" s="20">
        <v>4400</v>
      </c>
      <c r="F212" s="38">
        <f t="shared" ref="F212" si="86">K212*(1-$G$3)</f>
        <v>231550.00000000003</v>
      </c>
      <c r="G212" s="21">
        <f t="shared" ref="G212" si="87">L212*(1-$G$3)</f>
        <v>251350.00000000003</v>
      </c>
      <c r="H212" s="21">
        <f t="shared" ref="H212" si="88">M212*(1-$G$3)</f>
        <v>231550.00000000003</v>
      </c>
      <c r="I212" s="21">
        <f t="shared" ref="I212" si="89">N212*(1-$G$3)</f>
        <v>231550.00000000003</v>
      </c>
      <c r="J212" s="21">
        <f t="shared" si="85"/>
        <v>231550.00000000003</v>
      </c>
      <c r="K212" s="90">
        <v>231550.00000000003</v>
      </c>
      <c r="L212" s="90">
        <v>251350.00000000003</v>
      </c>
      <c r="M212" s="90">
        <v>231550.00000000003</v>
      </c>
      <c r="N212" s="90">
        <v>231550.00000000003</v>
      </c>
      <c r="O212" s="90">
        <v>231550.00000000003</v>
      </c>
      <c r="U212" s="98"/>
      <c r="V212" s="98"/>
      <c r="W212" s="98"/>
    </row>
    <row r="213" spans="1:23">
      <c r="A213" s="22"/>
      <c r="B213" s="23"/>
      <c r="C213" s="23"/>
      <c r="D213" s="23"/>
      <c r="E213" s="23"/>
      <c r="F213" s="24"/>
      <c r="G213" s="24"/>
      <c r="H213" s="24"/>
      <c r="I213" s="24"/>
      <c r="J213" s="24"/>
      <c r="K213" s="90">
        <v>0</v>
      </c>
      <c r="L213" s="90">
        <v>0</v>
      </c>
      <c r="M213" s="90">
        <v>0</v>
      </c>
      <c r="N213" s="90">
        <v>0</v>
      </c>
      <c r="O213" s="90">
        <v>0</v>
      </c>
    </row>
    <row r="214" spans="1:23">
      <c r="A214" s="22"/>
      <c r="B214" s="23"/>
      <c r="C214" s="23"/>
      <c r="D214" s="23"/>
      <c r="E214" s="23"/>
      <c r="F214" s="24"/>
      <c r="G214" s="24"/>
      <c r="H214" s="24"/>
      <c r="I214" s="24"/>
      <c r="J214" s="24"/>
      <c r="K214" s="90">
        <v>0</v>
      </c>
      <c r="L214" s="90">
        <v>0</v>
      </c>
      <c r="M214" s="90">
        <v>0</v>
      </c>
      <c r="N214" s="90">
        <v>0</v>
      </c>
      <c r="O214" s="90">
        <v>0</v>
      </c>
    </row>
    <row r="215" spans="1:23">
      <c r="A215" s="22"/>
      <c r="B215" s="23"/>
      <c r="C215" s="23"/>
      <c r="D215" s="23"/>
      <c r="E215" s="23"/>
      <c r="F215" s="24"/>
      <c r="G215" s="24"/>
      <c r="H215" s="24"/>
      <c r="I215" s="24"/>
      <c r="J215" s="57"/>
      <c r="K215" s="90">
        <v>0</v>
      </c>
      <c r="L215" s="90">
        <v>0</v>
      </c>
      <c r="M215" s="90">
        <v>0</v>
      </c>
      <c r="N215" s="90">
        <v>0</v>
      </c>
      <c r="O215" s="90">
        <v>0</v>
      </c>
    </row>
    <row r="216" spans="1:23">
      <c r="A216" s="22"/>
      <c r="B216" s="23"/>
      <c r="C216" s="23"/>
      <c r="D216" s="23"/>
      <c r="E216" s="23"/>
      <c r="F216" s="24"/>
      <c r="G216" s="24"/>
      <c r="H216" s="24"/>
      <c r="I216" s="24"/>
      <c r="J216" s="16"/>
      <c r="K216" s="90">
        <v>0</v>
      </c>
      <c r="L216" s="90">
        <v>0</v>
      </c>
      <c r="M216" s="90">
        <v>0</v>
      </c>
      <c r="N216" s="90">
        <v>0</v>
      </c>
      <c r="O216" s="90">
        <v>0</v>
      </c>
    </row>
    <row r="217" spans="1:23">
      <c r="D217" s="8" t="s">
        <v>96</v>
      </c>
      <c r="J217" s="16"/>
      <c r="K217" s="90">
        <v>0</v>
      </c>
      <c r="L217" s="90">
        <v>0</v>
      </c>
      <c r="M217" s="90">
        <v>0</v>
      </c>
      <c r="N217" s="90">
        <v>0</v>
      </c>
      <c r="O217" s="90">
        <v>0</v>
      </c>
    </row>
    <row r="218" spans="1:23">
      <c r="J218" s="16"/>
      <c r="K218" s="90">
        <v>0</v>
      </c>
      <c r="L218" s="90">
        <v>0</v>
      </c>
      <c r="M218" s="90">
        <v>0</v>
      </c>
      <c r="N218" s="90">
        <v>0</v>
      </c>
      <c r="O218" s="90">
        <v>0</v>
      </c>
    </row>
    <row r="219" spans="1:23" ht="25.5">
      <c r="A219" s="13" t="s">
        <v>4</v>
      </c>
      <c r="B219" s="14" t="s">
        <v>5</v>
      </c>
      <c r="C219" s="14" t="s">
        <v>6</v>
      </c>
      <c r="D219" s="14" t="s">
        <v>7</v>
      </c>
      <c r="E219" s="15" t="s">
        <v>9</v>
      </c>
      <c r="F219" s="15" t="s">
        <v>10</v>
      </c>
      <c r="G219" s="34" t="s">
        <v>17</v>
      </c>
      <c r="H219" s="28" t="s">
        <v>40</v>
      </c>
      <c r="I219" s="37" t="s">
        <v>157</v>
      </c>
      <c r="J219" s="16"/>
      <c r="K219" s="90">
        <v>0</v>
      </c>
      <c r="L219" s="90">
        <v>0</v>
      </c>
      <c r="M219" s="90">
        <v>0</v>
      </c>
      <c r="N219" s="90">
        <v>0</v>
      </c>
      <c r="O219" s="90">
        <v>0</v>
      </c>
    </row>
    <row r="220" spans="1:23">
      <c r="A220" s="17" t="s">
        <v>97</v>
      </c>
      <c r="B220" s="18" t="s">
        <v>98</v>
      </c>
      <c r="C220" s="18" t="s">
        <v>194</v>
      </c>
      <c r="D220" s="19">
        <v>1000</v>
      </c>
      <c r="E220" s="20">
        <v>1500</v>
      </c>
      <c r="F220" s="21">
        <f t="shared" ref="F220:F235" si="90">K220*(1-$G$3)</f>
        <v>21690</v>
      </c>
      <c r="G220" s="38">
        <f t="shared" ref="G220:G230" si="91">L220*(1-$G$3)</f>
        <v>27610.000000000004</v>
      </c>
      <c r="H220" s="21">
        <f t="shared" ref="H220:I235" si="92">M220*(1-$G$3)</f>
        <v>21350</v>
      </c>
      <c r="I220" s="21">
        <f t="shared" si="92"/>
        <v>22450</v>
      </c>
      <c r="J220" s="16"/>
      <c r="K220" s="90">
        <v>21690</v>
      </c>
      <c r="L220" s="90">
        <v>27610.000000000004</v>
      </c>
      <c r="M220" s="90">
        <v>21350</v>
      </c>
      <c r="N220" s="90">
        <v>22450</v>
      </c>
      <c r="O220" s="90">
        <v>0</v>
      </c>
    </row>
    <row r="221" spans="1:23">
      <c r="A221" s="17" t="s">
        <v>99</v>
      </c>
      <c r="B221" s="18" t="s">
        <v>98</v>
      </c>
      <c r="C221" s="18" t="s">
        <v>194</v>
      </c>
      <c r="D221" s="19">
        <v>1510</v>
      </c>
      <c r="E221" s="20">
        <v>2200</v>
      </c>
      <c r="F221" s="21">
        <f t="shared" si="90"/>
        <v>32790</v>
      </c>
      <c r="G221" s="38">
        <f t="shared" si="91"/>
        <v>41910</v>
      </c>
      <c r="H221" s="21">
        <f t="shared" si="92"/>
        <v>32250</v>
      </c>
      <c r="I221" s="21">
        <f t="shared" si="92"/>
        <v>33550</v>
      </c>
      <c r="J221" s="16"/>
      <c r="K221" s="90">
        <v>32790</v>
      </c>
      <c r="L221" s="90">
        <v>41910</v>
      </c>
      <c r="M221" s="90">
        <v>32250</v>
      </c>
      <c r="N221" s="90">
        <v>33550</v>
      </c>
      <c r="O221" s="90">
        <v>0</v>
      </c>
    </row>
    <row r="222" spans="1:23">
      <c r="A222" s="17" t="s">
        <v>100</v>
      </c>
      <c r="B222" s="18" t="s">
        <v>98</v>
      </c>
      <c r="C222" s="18" t="s">
        <v>194</v>
      </c>
      <c r="D222" s="19">
        <v>2000</v>
      </c>
      <c r="E222" s="20">
        <v>3000</v>
      </c>
      <c r="F222" s="21">
        <f t="shared" si="90"/>
        <v>36650</v>
      </c>
      <c r="G222" s="38">
        <f t="shared" si="91"/>
        <v>46750.000000000007</v>
      </c>
      <c r="H222" s="21">
        <f t="shared" si="92"/>
        <v>35990</v>
      </c>
      <c r="I222" s="21">
        <f t="shared" si="92"/>
        <v>37550</v>
      </c>
      <c r="J222" s="16"/>
      <c r="K222" s="90">
        <v>36650</v>
      </c>
      <c r="L222" s="90">
        <v>46750.000000000007</v>
      </c>
      <c r="M222" s="90">
        <v>35990</v>
      </c>
      <c r="N222" s="90">
        <v>37550</v>
      </c>
      <c r="O222" s="90">
        <v>0</v>
      </c>
    </row>
    <row r="223" spans="1:23">
      <c r="A223" s="17" t="s">
        <v>363</v>
      </c>
      <c r="B223" s="18" t="s">
        <v>98</v>
      </c>
      <c r="C223" s="18" t="s">
        <v>194</v>
      </c>
      <c r="D223" s="19">
        <v>2000</v>
      </c>
      <c r="E223" s="20">
        <v>3000</v>
      </c>
      <c r="F223" s="21">
        <f t="shared" ref="F223" si="93">K223*(1-$G$3)</f>
        <v>51150.000000000007</v>
      </c>
      <c r="G223" s="38">
        <f t="shared" ref="G223" si="94">L223*(1-$G$3)</f>
        <v>65250</v>
      </c>
      <c r="H223" s="21">
        <f t="shared" ref="H223" si="95">M223*(1-$G$3)</f>
        <v>50050.000000000007</v>
      </c>
      <c r="I223" s="21">
        <f t="shared" ref="I223" si="96">N223*(1-$G$3)</f>
        <v>52690.000000000007</v>
      </c>
      <c r="J223" s="16"/>
      <c r="K223" s="90">
        <v>51150.000000000007</v>
      </c>
      <c r="L223" s="90">
        <v>65250</v>
      </c>
      <c r="M223" s="90">
        <v>50050.000000000007</v>
      </c>
      <c r="N223" s="90">
        <v>52690.000000000007</v>
      </c>
      <c r="O223" s="90">
        <v>0</v>
      </c>
    </row>
    <row r="224" spans="1:23">
      <c r="A224" s="17" t="s">
        <v>101</v>
      </c>
      <c r="B224" s="18" t="s">
        <v>98</v>
      </c>
      <c r="C224" s="18" t="s">
        <v>52</v>
      </c>
      <c r="D224" s="19">
        <v>1000</v>
      </c>
      <c r="E224" s="20">
        <v>1900</v>
      </c>
      <c r="F224" s="21">
        <f t="shared" si="90"/>
        <v>24550</v>
      </c>
      <c r="G224" s="38">
        <f t="shared" si="91"/>
        <v>31350.000000000004</v>
      </c>
      <c r="H224" s="21">
        <f t="shared" si="92"/>
        <v>24200.000000000004</v>
      </c>
      <c r="I224" s="21">
        <f t="shared" si="92"/>
        <v>24890</v>
      </c>
      <c r="J224" s="16"/>
      <c r="K224" s="90">
        <v>24550</v>
      </c>
      <c r="L224" s="90">
        <v>31350.000000000004</v>
      </c>
      <c r="M224" s="90">
        <v>24200.000000000004</v>
      </c>
      <c r="N224" s="90">
        <v>24890</v>
      </c>
      <c r="O224" s="90">
        <v>0</v>
      </c>
    </row>
    <row r="225" spans="1:15">
      <c r="A225" s="17" t="s">
        <v>102</v>
      </c>
      <c r="B225" s="18" t="s">
        <v>98</v>
      </c>
      <c r="C225" s="18" t="s">
        <v>52</v>
      </c>
      <c r="D225" s="19">
        <v>1510</v>
      </c>
      <c r="E225" s="20">
        <v>2800</v>
      </c>
      <c r="F225" s="21">
        <f t="shared" si="90"/>
        <v>34350</v>
      </c>
      <c r="G225" s="38">
        <f t="shared" si="91"/>
        <v>43890</v>
      </c>
      <c r="H225" s="21">
        <f t="shared" si="92"/>
        <v>33790</v>
      </c>
      <c r="I225" s="21">
        <f t="shared" si="92"/>
        <v>34790</v>
      </c>
      <c r="J225" s="16"/>
      <c r="K225" s="90">
        <v>34350</v>
      </c>
      <c r="L225" s="90">
        <v>43890</v>
      </c>
      <c r="M225" s="90">
        <v>33790</v>
      </c>
      <c r="N225" s="90">
        <v>34790</v>
      </c>
      <c r="O225" s="90">
        <v>0</v>
      </c>
    </row>
    <row r="226" spans="1:15">
      <c r="A226" s="17" t="s">
        <v>103</v>
      </c>
      <c r="B226" s="18" t="s">
        <v>98</v>
      </c>
      <c r="C226" s="18" t="s">
        <v>52</v>
      </c>
      <c r="D226" s="19">
        <v>2000</v>
      </c>
      <c r="E226" s="20">
        <v>3800</v>
      </c>
      <c r="F226" s="21">
        <f t="shared" si="90"/>
        <v>42790</v>
      </c>
      <c r="G226" s="38">
        <f t="shared" si="91"/>
        <v>54790</v>
      </c>
      <c r="H226" s="21">
        <f t="shared" si="92"/>
        <v>42150</v>
      </c>
      <c r="I226" s="21">
        <f t="shared" si="92"/>
        <v>43450</v>
      </c>
      <c r="J226" s="16"/>
      <c r="K226" s="90">
        <v>42790</v>
      </c>
      <c r="L226" s="90">
        <v>54790</v>
      </c>
      <c r="M226" s="90">
        <v>42150</v>
      </c>
      <c r="N226" s="90">
        <v>43450</v>
      </c>
      <c r="O226" s="90">
        <v>0</v>
      </c>
    </row>
    <row r="227" spans="1:15" ht="12.75" customHeight="1">
      <c r="A227" s="17" t="s">
        <v>104</v>
      </c>
      <c r="B227" s="18" t="s">
        <v>98</v>
      </c>
      <c r="C227" s="18" t="s">
        <v>195</v>
      </c>
      <c r="D227" s="19">
        <v>1000</v>
      </c>
      <c r="E227" s="20">
        <v>2400</v>
      </c>
      <c r="F227" s="21">
        <f t="shared" si="90"/>
        <v>26190</v>
      </c>
      <c r="G227" s="38">
        <f t="shared" si="91"/>
        <v>33550</v>
      </c>
      <c r="H227" s="21">
        <f t="shared" si="92"/>
        <v>25850.000000000004</v>
      </c>
      <c r="I227" s="21">
        <f t="shared" si="92"/>
        <v>26650</v>
      </c>
      <c r="J227" s="16"/>
      <c r="K227" s="90">
        <v>26190</v>
      </c>
      <c r="L227" s="90">
        <v>33550</v>
      </c>
      <c r="M227" s="90">
        <v>25850.000000000004</v>
      </c>
      <c r="N227" s="90">
        <v>26650</v>
      </c>
      <c r="O227" s="90">
        <v>0</v>
      </c>
    </row>
    <row r="228" spans="1:15">
      <c r="A228" s="17" t="s">
        <v>105</v>
      </c>
      <c r="B228" s="18" t="s">
        <v>98</v>
      </c>
      <c r="C228" s="18" t="s">
        <v>195</v>
      </c>
      <c r="D228" s="19">
        <v>1500</v>
      </c>
      <c r="E228" s="20">
        <v>3550</v>
      </c>
      <c r="F228" s="21">
        <f t="shared" si="90"/>
        <v>38750</v>
      </c>
      <c r="G228" s="38">
        <f t="shared" si="91"/>
        <v>49650</v>
      </c>
      <c r="H228" s="21">
        <f t="shared" si="92"/>
        <v>38190</v>
      </c>
      <c r="I228" s="21">
        <f t="shared" si="92"/>
        <v>39390</v>
      </c>
      <c r="J228" s="16"/>
      <c r="K228" s="90">
        <v>38750</v>
      </c>
      <c r="L228" s="90">
        <v>49650</v>
      </c>
      <c r="M228" s="90">
        <v>38190</v>
      </c>
      <c r="N228" s="90">
        <v>39390</v>
      </c>
      <c r="O228" s="90">
        <v>0</v>
      </c>
    </row>
    <row r="229" spans="1:15">
      <c r="A229" s="17" t="s">
        <v>106</v>
      </c>
      <c r="B229" s="18" t="s">
        <v>98</v>
      </c>
      <c r="C229" s="18" t="s">
        <v>195</v>
      </c>
      <c r="D229" s="19">
        <v>2000</v>
      </c>
      <c r="E229" s="20">
        <v>4800</v>
      </c>
      <c r="F229" s="21">
        <f t="shared" si="90"/>
        <v>47090</v>
      </c>
      <c r="G229" s="38">
        <f t="shared" si="91"/>
        <v>60290</v>
      </c>
      <c r="H229" s="21">
        <f t="shared" si="92"/>
        <v>46450</v>
      </c>
      <c r="I229" s="21">
        <f t="shared" si="92"/>
        <v>48090</v>
      </c>
      <c r="J229" s="16"/>
      <c r="K229" s="90">
        <v>47090</v>
      </c>
      <c r="L229" s="90">
        <v>60290</v>
      </c>
      <c r="M229" s="90">
        <v>46450</v>
      </c>
      <c r="N229" s="90">
        <v>48090</v>
      </c>
      <c r="O229" s="90">
        <v>0</v>
      </c>
    </row>
    <row r="230" spans="1:15">
      <c r="A230" s="17" t="s">
        <v>107</v>
      </c>
      <c r="B230" s="18" t="s">
        <v>98</v>
      </c>
      <c r="C230" s="18" t="s">
        <v>71</v>
      </c>
      <c r="D230" s="19">
        <v>1000</v>
      </c>
      <c r="E230" s="20">
        <v>3800</v>
      </c>
      <c r="F230" s="21">
        <f t="shared" si="90"/>
        <v>39390</v>
      </c>
      <c r="G230" s="38">
        <f t="shared" si="91"/>
        <v>50390</v>
      </c>
      <c r="H230" s="21">
        <f t="shared" si="92"/>
        <v>38950</v>
      </c>
      <c r="I230" s="21">
        <f t="shared" si="92"/>
        <v>39950</v>
      </c>
      <c r="J230" s="16"/>
      <c r="K230" s="90">
        <v>39390</v>
      </c>
      <c r="L230" s="90">
        <v>50390</v>
      </c>
      <c r="M230" s="90">
        <v>38950</v>
      </c>
      <c r="N230" s="90">
        <v>39950</v>
      </c>
      <c r="O230" s="90">
        <v>0</v>
      </c>
    </row>
    <row r="231" spans="1:15">
      <c r="A231" s="17" t="s">
        <v>108</v>
      </c>
      <c r="B231" s="18" t="s">
        <v>98</v>
      </c>
      <c r="C231" s="18" t="s">
        <v>71</v>
      </c>
      <c r="D231" s="19">
        <v>2000</v>
      </c>
      <c r="E231" s="20">
        <v>7600</v>
      </c>
      <c r="F231" s="21">
        <f t="shared" si="90"/>
        <v>64150</v>
      </c>
      <c r="G231" s="38">
        <f t="shared" ref="G231:H235" si="97">L231*(1-$G$3)</f>
        <v>82090</v>
      </c>
      <c r="H231" s="21">
        <f t="shared" si="97"/>
        <v>63390</v>
      </c>
      <c r="I231" s="21">
        <f t="shared" si="92"/>
        <v>65250</v>
      </c>
      <c r="J231" s="16"/>
      <c r="K231" s="90">
        <v>64150</v>
      </c>
      <c r="L231" s="90">
        <v>82090</v>
      </c>
      <c r="M231" s="90">
        <v>63390</v>
      </c>
      <c r="N231" s="90">
        <v>65250</v>
      </c>
      <c r="O231" s="90">
        <v>0</v>
      </c>
    </row>
    <row r="232" spans="1:15">
      <c r="A232" s="17" t="s">
        <v>109</v>
      </c>
      <c r="B232" s="18" t="s">
        <v>98</v>
      </c>
      <c r="C232" s="18" t="s">
        <v>78</v>
      </c>
      <c r="D232" s="19">
        <v>1180</v>
      </c>
      <c r="E232" s="20">
        <v>5050</v>
      </c>
      <c r="F232" s="21">
        <f t="shared" si="90"/>
        <v>46550</v>
      </c>
      <c r="G232" s="38">
        <f t="shared" si="97"/>
        <v>59650</v>
      </c>
      <c r="H232" s="21">
        <f t="shared" si="97"/>
        <v>45990</v>
      </c>
      <c r="I232" s="21">
        <f t="shared" si="92"/>
        <v>47090</v>
      </c>
      <c r="J232" s="16"/>
      <c r="K232" s="90">
        <v>46550</v>
      </c>
      <c r="L232" s="90">
        <v>59650</v>
      </c>
      <c r="M232" s="90">
        <v>45990</v>
      </c>
      <c r="N232" s="90">
        <v>47090</v>
      </c>
      <c r="O232" s="90">
        <v>0</v>
      </c>
    </row>
    <row r="233" spans="1:15">
      <c r="A233" s="17" t="s">
        <v>110</v>
      </c>
      <c r="B233" s="18" t="s">
        <v>98</v>
      </c>
      <c r="C233" s="18" t="s">
        <v>78</v>
      </c>
      <c r="D233" s="19">
        <v>2340</v>
      </c>
      <c r="E233" s="20">
        <v>10100</v>
      </c>
      <c r="F233" s="21">
        <f t="shared" si="90"/>
        <v>86690</v>
      </c>
      <c r="G233" s="38">
        <f t="shared" si="97"/>
        <v>105050.00000000001</v>
      </c>
      <c r="H233" s="21">
        <f t="shared" si="97"/>
        <v>85950</v>
      </c>
      <c r="I233" s="21">
        <f t="shared" si="92"/>
        <v>84490</v>
      </c>
      <c r="J233" s="16"/>
      <c r="K233" s="90">
        <v>86690</v>
      </c>
      <c r="L233" s="90">
        <v>105050.00000000001</v>
      </c>
      <c r="M233" s="90">
        <v>85950</v>
      </c>
      <c r="N233" s="90">
        <v>84490</v>
      </c>
      <c r="O233" s="90">
        <v>0</v>
      </c>
    </row>
    <row r="234" spans="1:15">
      <c r="A234" s="17" t="s">
        <v>111</v>
      </c>
      <c r="B234" s="18" t="s">
        <v>98</v>
      </c>
      <c r="C234" s="18" t="s">
        <v>82</v>
      </c>
      <c r="D234" s="19">
        <v>1050</v>
      </c>
      <c r="E234" s="20">
        <v>7350</v>
      </c>
      <c r="F234" s="21">
        <f t="shared" si="90"/>
        <v>84150</v>
      </c>
      <c r="G234" s="38">
        <f t="shared" si="97"/>
        <v>101890</v>
      </c>
      <c r="H234" s="21">
        <f t="shared" si="97"/>
        <v>83750</v>
      </c>
      <c r="I234" s="21">
        <f t="shared" si="92"/>
        <v>84850</v>
      </c>
      <c r="J234" s="16"/>
      <c r="K234" s="90">
        <v>84150</v>
      </c>
      <c r="L234" s="90">
        <v>101890</v>
      </c>
      <c r="M234" s="90">
        <v>83750</v>
      </c>
      <c r="N234" s="90">
        <v>84850</v>
      </c>
      <c r="O234" s="90">
        <v>0</v>
      </c>
    </row>
    <row r="235" spans="1:15">
      <c r="A235" s="17" t="s">
        <v>112</v>
      </c>
      <c r="B235" s="18" t="s">
        <v>98</v>
      </c>
      <c r="C235" s="18" t="s">
        <v>113</v>
      </c>
      <c r="D235" s="19">
        <v>1090</v>
      </c>
      <c r="E235" s="20">
        <v>8600</v>
      </c>
      <c r="F235" s="21">
        <f t="shared" si="90"/>
        <v>95150.000000000015</v>
      </c>
      <c r="G235" s="38">
        <f t="shared" si="97"/>
        <v>109250</v>
      </c>
      <c r="H235" s="21">
        <f t="shared" si="97"/>
        <v>94570</v>
      </c>
      <c r="I235" s="21">
        <f t="shared" si="92"/>
        <v>95850</v>
      </c>
      <c r="J235" s="16"/>
      <c r="K235" s="90">
        <v>95150.000000000015</v>
      </c>
      <c r="L235" s="90">
        <v>109250</v>
      </c>
      <c r="M235" s="90">
        <v>94570</v>
      </c>
      <c r="N235" s="90">
        <v>95850</v>
      </c>
      <c r="O235" s="90">
        <v>0</v>
      </c>
    </row>
    <row r="236" spans="1:15">
      <c r="A236" s="22"/>
      <c r="B236" s="23"/>
      <c r="C236" s="23"/>
      <c r="D236" s="23"/>
      <c r="E236" s="23"/>
      <c r="F236" s="24"/>
      <c r="G236" s="24"/>
      <c r="H236" s="24"/>
      <c r="I236" s="24"/>
      <c r="J236" s="16"/>
      <c r="K236" s="90">
        <v>0</v>
      </c>
      <c r="L236" s="90">
        <v>0</v>
      </c>
      <c r="M236" s="90">
        <v>0</v>
      </c>
      <c r="N236" s="90">
        <v>0</v>
      </c>
      <c r="O236" s="90">
        <v>0</v>
      </c>
    </row>
    <row r="237" spans="1:15">
      <c r="A237" s="12" t="s">
        <v>295</v>
      </c>
      <c r="K237" s="90">
        <v>0</v>
      </c>
      <c r="L237" s="90">
        <v>0</v>
      </c>
      <c r="M237" s="90">
        <v>0</v>
      </c>
      <c r="N237" s="90">
        <v>0</v>
      </c>
      <c r="O237" s="90">
        <v>0</v>
      </c>
    </row>
    <row r="238" spans="1:15">
      <c r="K238" s="90">
        <v>0</v>
      </c>
      <c r="L238" s="90">
        <v>0</v>
      </c>
      <c r="M238" s="90">
        <v>0</v>
      </c>
      <c r="N238" s="90">
        <v>0</v>
      </c>
      <c r="O238" s="90">
        <v>0</v>
      </c>
    </row>
    <row r="239" spans="1:15" ht="25.5">
      <c r="A239" s="13" t="s">
        <v>4</v>
      </c>
      <c r="B239" s="14" t="s">
        <v>5</v>
      </c>
      <c r="C239" s="14" t="s">
        <v>6</v>
      </c>
      <c r="D239" s="14" t="s">
        <v>7</v>
      </c>
      <c r="E239" s="15" t="s">
        <v>9</v>
      </c>
      <c r="F239" s="34" t="s">
        <v>40</v>
      </c>
      <c r="G239" s="28" t="s">
        <v>17</v>
      </c>
      <c r="H239" s="28" t="s">
        <v>314</v>
      </c>
      <c r="I239" s="37" t="s">
        <v>157</v>
      </c>
      <c r="J239" s="37" t="s">
        <v>370</v>
      </c>
      <c r="K239" s="90">
        <v>0</v>
      </c>
      <c r="L239" s="90">
        <v>0</v>
      </c>
      <c r="M239" s="90">
        <v>0</v>
      </c>
      <c r="N239" s="90">
        <v>0</v>
      </c>
      <c r="O239" s="90">
        <v>0</v>
      </c>
    </row>
    <row r="240" spans="1:15">
      <c r="A240" s="32" t="s">
        <v>315</v>
      </c>
      <c r="B240" s="18" t="s">
        <v>98</v>
      </c>
      <c r="C240" s="33" t="s">
        <v>195</v>
      </c>
      <c r="D240" s="33">
        <v>1500</v>
      </c>
      <c r="E240" s="20">
        <v>3800</v>
      </c>
      <c r="F240" s="38">
        <f>K240*(1-$G$3)</f>
        <v>58850.000000000007</v>
      </c>
      <c r="G240" s="21">
        <f>L240*(1-$G$3)</f>
        <v>71850</v>
      </c>
      <c r="H240" s="21">
        <f>M240*(1-$G$3)</f>
        <v>61050.000000000007</v>
      </c>
      <c r="I240" s="21">
        <f>N240*(1-$G$3)</f>
        <v>61050.000000000007</v>
      </c>
      <c r="J240" s="21">
        <f>O240*(1-$G$3)</f>
        <v>61050.000000000007</v>
      </c>
      <c r="K240" s="90">
        <v>58850.000000000007</v>
      </c>
      <c r="L240" s="90">
        <v>71850</v>
      </c>
      <c r="M240" s="90">
        <v>61050.000000000007</v>
      </c>
      <c r="N240" s="90">
        <v>61050.000000000007</v>
      </c>
      <c r="O240" s="90">
        <v>61050.000000000007</v>
      </c>
    </row>
    <row r="241" spans="1:15">
      <c r="A241" s="17" t="s">
        <v>316</v>
      </c>
      <c r="B241" s="18" t="s">
        <v>98</v>
      </c>
      <c r="C241" s="33" t="s">
        <v>195</v>
      </c>
      <c r="D241" s="18">
        <v>2000</v>
      </c>
      <c r="E241" s="20">
        <v>4900</v>
      </c>
      <c r="F241" s="38">
        <f t="shared" ref="F241:F245" si="98">K241*(1-$G$3)</f>
        <v>75350</v>
      </c>
      <c r="G241" s="21">
        <f t="shared" ref="G241:G245" si="99">L241*(1-$G$3)</f>
        <v>94190</v>
      </c>
      <c r="H241" s="21">
        <f t="shared" ref="H241:H245" si="100">M241*(1-$G$3)</f>
        <v>77550</v>
      </c>
      <c r="I241" s="21">
        <f t="shared" ref="I241:I245" si="101">N241*(1-$G$3)</f>
        <v>77550</v>
      </c>
      <c r="J241" s="21">
        <f t="shared" ref="J241:J245" si="102">O241*(1-$G$3)</f>
        <v>77550</v>
      </c>
      <c r="K241" s="90">
        <v>75350</v>
      </c>
      <c r="L241" s="90">
        <v>94190</v>
      </c>
      <c r="M241" s="90">
        <v>77550</v>
      </c>
      <c r="N241" s="90">
        <v>77550</v>
      </c>
      <c r="O241" s="90">
        <v>77550</v>
      </c>
    </row>
    <row r="242" spans="1:15">
      <c r="A242" s="32" t="s">
        <v>317</v>
      </c>
      <c r="B242" s="18" t="s">
        <v>98</v>
      </c>
      <c r="C242" s="33" t="s">
        <v>307</v>
      </c>
      <c r="D242" s="33">
        <v>1500</v>
      </c>
      <c r="E242" s="20">
        <v>5900</v>
      </c>
      <c r="F242" s="38">
        <f t="shared" si="98"/>
        <v>69850</v>
      </c>
      <c r="G242" s="21">
        <f t="shared" si="99"/>
        <v>88990</v>
      </c>
      <c r="H242" s="21">
        <f t="shared" si="100"/>
        <v>72050</v>
      </c>
      <c r="I242" s="21">
        <f t="shared" si="101"/>
        <v>72050</v>
      </c>
      <c r="J242" s="21">
        <f t="shared" si="102"/>
        <v>72050</v>
      </c>
      <c r="K242" s="90">
        <v>69850</v>
      </c>
      <c r="L242" s="90">
        <v>88990</v>
      </c>
      <c r="M242" s="90">
        <v>72050</v>
      </c>
      <c r="N242" s="90">
        <v>72050</v>
      </c>
      <c r="O242" s="90">
        <v>72050</v>
      </c>
    </row>
    <row r="243" spans="1:15">
      <c r="A243" s="17" t="s">
        <v>318</v>
      </c>
      <c r="B243" s="18" t="s">
        <v>98</v>
      </c>
      <c r="C243" s="33" t="s">
        <v>307</v>
      </c>
      <c r="D243" s="18">
        <v>2000</v>
      </c>
      <c r="E243" s="20">
        <v>7200</v>
      </c>
      <c r="F243" s="38">
        <f t="shared" si="98"/>
        <v>86590</v>
      </c>
      <c r="G243" s="21">
        <f t="shared" si="99"/>
        <v>109450.00000000001</v>
      </c>
      <c r="H243" s="21">
        <f t="shared" si="100"/>
        <v>89350</v>
      </c>
      <c r="I243" s="21">
        <f t="shared" si="101"/>
        <v>89350</v>
      </c>
      <c r="J243" s="21">
        <f t="shared" si="102"/>
        <v>89350</v>
      </c>
      <c r="K243" s="90">
        <v>86590</v>
      </c>
      <c r="L243" s="90">
        <v>109450.00000000001</v>
      </c>
      <c r="M243" s="90">
        <v>89350</v>
      </c>
      <c r="N243" s="90">
        <v>89350</v>
      </c>
      <c r="O243" s="90">
        <v>89350</v>
      </c>
    </row>
    <row r="244" spans="1:15">
      <c r="A244" s="32" t="s">
        <v>319</v>
      </c>
      <c r="B244" s="18" t="s">
        <v>98</v>
      </c>
      <c r="C244" s="18" t="s">
        <v>308</v>
      </c>
      <c r="D244" s="33">
        <v>1500</v>
      </c>
      <c r="E244" s="20">
        <v>7900</v>
      </c>
      <c r="F244" s="38">
        <f t="shared" si="98"/>
        <v>82650</v>
      </c>
      <c r="G244" s="21">
        <f t="shared" si="99"/>
        <v>97350.000000000015</v>
      </c>
      <c r="H244" s="21">
        <f t="shared" si="100"/>
        <v>85390</v>
      </c>
      <c r="I244" s="21">
        <f t="shared" si="101"/>
        <v>85390</v>
      </c>
      <c r="J244" s="21">
        <f t="shared" si="102"/>
        <v>85390</v>
      </c>
      <c r="K244" s="90">
        <v>82650</v>
      </c>
      <c r="L244" s="90">
        <v>97350.000000000015</v>
      </c>
      <c r="M244" s="90">
        <v>85390</v>
      </c>
      <c r="N244" s="90">
        <v>85390</v>
      </c>
      <c r="O244" s="90">
        <v>85390</v>
      </c>
    </row>
    <row r="245" spans="1:15">
      <c r="A245" s="17" t="s">
        <v>320</v>
      </c>
      <c r="B245" s="18" t="s">
        <v>98</v>
      </c>
      <c r="C245" s="18" t="s">
        <v>308</v>
      </c>
      <c r="D245" s="18">
        <v>2000</v>
      </c>
      <c r="E245" s="20">
        <v>10500</v>
      </c>
      <c r="F245" s="38">
        <f t="shared" si="98"/>
        <v>106850</v>
      </c>
      <c r="G245" s="21">
        <f t="shared" si="99"/>
        <v>129050</v>
      </c>
      <c r="H245" s="21">
        <f t="shared" si="100"/>
        <v>109890.00000000001</v>
      </c>
      <c r="I245" s="21">
        <f t="shared" si="101"/>
        <v>109890.00000000001</v>
      </c>
      <c r="J245" s="21">
        <f t="shared" si="102"/>
        <v>109890.00000000001</v>
      </c>
      <c r="K245" s="90">
        <v>106850</v>
      </c>
      <c r="L245" s="90">
        <v>129050</v>
      </c>
      <c r="M245" s="90">
        <v>109890.00000000001</v>
      </c>
      <c r="N245" s="90">
        <v>109890.00000000001</v>
      </c>
      <c r="O245" s="90">
        <v>109890.00000000001</v>
      </c>
    </row>
    <row r="246" spans="1:15">
      <c r="J246" s="16"/>
    </row>
    <row r="247" spans="1:15">
      <c r="D247" s="8" t="s">
        <v>114</v>
      </c>
    </row>
    <row r="249" spans="1:15">
      <c r="D249" s="8" t="s">
        <v>115</v>
      </c>
    </row>
    <row r="250" spans="1:15">
      <c r="A250" s="12" t="s">
        <v>116</v>
      </c>
      <c r="G250" s="16"/>
      <c r="H250" s="16"/>
      <c r="I250" s="58"/>
      <c r="J250" s="16"/>
    </row>
    <row r="251" spans="1:15">
      <c r="G251" s="16"/>
      <c r="H251" s="16"/>
      <c r="I251" s="58"/>
      <c r="J251" s="16">
        <v>1.1000000000000001</v>
      </c>
    </row>
    <row r="252" spans="1:15" ht="51">
      <c r="A252" s="13" t="s">
        <v>4</v>
      </c>
      <c r="B252" s="14" t="s">
        <v>5</v>
      </c>
      <c r="C252" s="14" t="s">
        <v>117</v>
      </c>
      <c r="D252" s="14" t="s">
        <v>69</v>
      </c>
      <c r="E252" s="14" t="s">
        <v>9</v>
      </c>
      <c r="F252" s="15" t="s">
        <v>10</v>
      </c>
      <c r="G252" s="90"/>
      <c r="H252" s="90"/>
      <c r="I252" s="58"/>
      <c r="J252" s="16"/>
    </row>
    <row r="253" spans="1:15">
      <c r="A253" s="17" t="s">
        <v>160</v>
      </c>
      <c r="B253" s="18">
        <v>2</v>
      </c>
      <c r="C253" s="18">
        <v>5.3</v>
      </c>
      <c r="D253" s="18">
        <v>16</v>
      </c>
      <c r="E253" s="19">
        <v>450</v>
      </c>
      <c r="F253" s="21">
        <f>H253*(1-$G$3)</f>
        <v>8050</v>
      </c>
      <c r="G253" s="16">
        <v>0</v>
      </c>
      <c r="H253" s="16">
        <v>8050</v>
      </c>
      <c r="I253" s="16">
        <v>0</v>
      </c>
      <c r="J253" s="16"/>
    </row>
    <row r="254" spans="1:15">
      <c r="A254" s="17" t="s">
        <v>161</v>
      </c>
      <c r="B254" s="18">
        <v>3</v>
      </c>
      <c r="C254" s="18">
        <v>5.6</v>
      </c>
      <c r="D254" s="18">
        <v>30</v>
      </c>
      <c r="E254" s="19">
        <v>450</v>
      </c>
      <c r="F254" s="21">
        <f t="shared" ref="F254:F259" si="103">H254*(1-$G$3)</f>
        <v>8750</v>
      </c>
      <c r="G254" s="16">
        <v>0</v>
      </c>
      <c r="H254" s="16">
        <v>8750</v>
      </c>
      <c r="I254" s="16">
        <v>0</v>
      </c>
      <c r="J254" s="16"/>
    </row>
    <row r="255" spans="1:15">
      <c r="A255" s="17" t="s">
        <v>162</v>
      </c>
      <c r="B255" s="18">
        <v>4.5</v>
      </c>
      <c r="C255" s="18">
        <v>6.4</v>
      </c>
      <c r="D255" s="18">
        <v>50</v>
      </c>
      <c r="E255" s="19">
        <v>440</v>
      </c>
      <c r="F255" s="21">
        <f t="shared" si="103"/>
        <v>10250</v>
      </c>
      <c r="G255" s="16">
        <v>0</v>
      </c>
      <c r="H255" s="16">
        <v>10250</v>
      </c>
      <c r="I255" s="16">
        <v>0</v>
      </c>
      <c r="J255" s="16"/>
    </row>
    <row r="256" spans="1:15">
      <c r="A256" s="17" t="s">
        <v>163</v>
      </c>
      <c r="B256" s="18">
        <v>9</v>
      </c>
      <c r="C256" s="18">
        <v>11</v>
      </c>
      <c r="D256" s="18">
        <v>50</v>
      </c>
      <c r="E256" s="19">
        <v>750</v>
      </c>
      <c r="F256" s="21">
        <f t="shared" si="103"/>
        <v>15950.000000000002</v>
      </c>
      <c r="G256" s="16">
        <v>0</v>
      </c>
      <c r="H256" s="16">
        <v>15950.000000000002</v>
      </c>
      <c r="I256" s="16">
        <v>0</v>
      </c>
      <c r="J256" s="16"/>
    </row>
    <row r="257" spans="1:10">
      <c r="A257" s="17" t="s">
        <v>164</v>
      </c>
      <c r="B257" s="18">
        <v>15</v>
      </c>
      <c r="C257" s="18">
        <v>17.3</v>
      </c>
      <c r="D257" s="18">
        <v>50</v>
      </c>
      <c r="E257" s="19">
        <v>1250</v>
      </c>
      <c r="F257" s="21">
        <f t="shared" si="103"/>
        <v>23790</v>
      </c>
      <c r="G257" s="16">
        <v>0</v>
      </c>
      <c r="H257" s="16">
        <v>23790</v>
      </c>
      <c r="I257" s="16">
        <v>0</v>
      </c>
      <c r="J257" s="16"/>
    </row>
    <row r="258" spans="1:10">
      <c r="A258" s="17" t="s">
        <v>165</v>
      </c>
      <c r="B258" s="18">
        <v>23</v>
      </c>
      <c r="C258" s="18">
        <v>22.5</v>
      </c>
      <c r="D258" s="18">
        <v>70</v>
      </c>
      <c r="E258" s="19">
        <v>1520</v>
      </c>
      <c r="F258" s="21">
        <f t="shared" si="103"/>
        <v>32790</v>
      </c>
      <c r="G258" s="16">
        <v>0</v>
      </c>
      <c r="H258" s="16">
        <v>32790</v>
      </c>
      <c r="I258" s="16">
        <v>0</v>
      </c>
      <c r="J258" s="16"/>
    </row>
    <row r="259" spans="1:10">
      <c r="A259" s="17" t="s">
        <v>166</v>
      </c>
      <c r="B259" s="18">
        <v>30</v>
      </c>
      <c r="C259" s="18">
        <v>30.2</v>
      </c>
      <c r="D259" s="18">
        <v>90</v>
      </c>
      <c r="E259" s="19">
        <v>2400</v>
      </c>
      <c r="F259" s="21">
        <f t="shared" si="103"/>
        <v>52250.000000000007</v>
      </c>
      <c r="G259" s="16">
        <v>0</v>
      </c>
      <c r="H259" s="16">
        <v>52250.000000000007</v>
      </c>
      <c r="I259" s="16">
        <v>0</v>
      </c>
      <c r="J259" s="16"/>
    </row>
    <row r="260" spans="1:10">
      <c r="A260" s="22"/>
      <c r="B260" s="23"/>
      <c r="C260" s="23"/>
      <c r="D260" s="23"/>
      <c r="E260" s="23"/>
      <c r="F260" s="57"/>
      <c r="G260" s="16">
        <v>0</v>
      </c>
      <c r="H260" s="16">
        <v>0</v>
      </c>
      <c r="I260" s="16">
        <v>0</v>
      </c>
      <c r="J260" s="16"/>
    </row>
    <row r="261" spans="1:10">
      <c r="A261" s="12" t="s">
        <v>118</v>
      </c>
      <c r="G261" s="16">
        <v>0</v>
      </c>
      <c r="H261" s="16">
        <v>0</v>
      </c>
      <c r="I261" s="16">
        <v>0</v>
      </c>
      <c r="J261" s="16"/>
    </row>
    <row r="262" spans="1:10">
      <c r="G262" s="16">
        <v>0</v>
      </c>
      <c r="H262" s="16">
        <v>0</v>
      </c>
      <c r="I262" s="16">
        <v>0</v>
      </c>
      <c r="J262" s="16"/>
    </row>
    <row r="263" spans="1:10" ht="51">
      <c r="A263" s="13" t="s">
        <v>4</v>
      </c>
      <c r="B263" s="14" t="s">
        <v>5</v>
      </c>
      <c r="C263" s="14" t="s">
        <v>117</v>
      </c>
      <c r="D263" s="14" t="s">
        <v>69</v>
      </c>
      <c r="E263" s="14" t="s">
        <v>9</v>
      </c>
      <c r="F263" s="15" t="s">
        <v>10</v>
      </c>
      <c r="G263" s="16">
        <v>0</v>
      </c>
      <c r="H263" s="16">
        <v>0</v>
      </c>
      <c r="I263" s="16">
        <v>0</v>
      </c>
      <c r="J263" s="16"/>
    </row>
    <row r="264" spans="1:10">
      <c r="A264" s="60" t="s">
        <v>167</v>
      </c>
      <c r="B264" s="18">
        <v>2</v>
      </c>
      <c r="C264" s="18">
        <v>3.3</v>
      </c>
      <c r="D264" s="18">
        <v>16</v>
      </c>
      <c r="E264" s="19">
        <v>415</v>
      </c>
      <c r="F264" s="21">
        <f>H264*(1-$G$3)</f>
        <v>7590.0000000000009</v>
      </c>
      <c r="G264" s="16">
        <v>0</v>
      </c>
      <c r="H264" s="16">
        <v>7590.0000000000009</v>
      </c>
      <c r="I264" s="16">
        <v>0</v>
      </c>
      <c r="J264" s="16"/>
    </row>
    <row r="265" spans="1:10">
      <c r="A265" s="60" t="s">
        <v>168</v>
      </c>
      <c r="B265" s="18">
        <v>3</v>
      </c>
      <c r="C265" s="18">
        <v>3.3</v>
      </c>
      <c r="D265" s="18">
        <v>30</v>
      </c>
      <c r="E265" s="19">
        <v>415</v>
      </c>
      <c r="F265" s="21">
        <f>H265*(1-$G$3)</f>
        <v>8390</v>
      </c>
      <c r="G265" s="16">
        <v>0</v>
      </c>
      <c r="H265" s="16">
        <v>8390</v>
      </c>
      <c r="I265" s="16">
        <v>0</v>
      </c>
      <c r="J265" s="16"/>
    </row>
    <row r="266" spans="1:10">
      <c r="A266" s="60" t="s">
        <v>169</v>
      </c>
      <c r="B266" s="18">
        <v>4.5</v>
      </c>
      <c r="C266" s="18">
        <v>4</v>
      </c>
      <c r="D266" s="18">
        <v>50</v>
      </c>
      <c r="E266" s="19">
        <v>400</v>
      </c>
      <c r="F266" s="21">
        <f>H266*(1-$G$3)</f>
        <v>9790</v>
      </c>
      <c r="G266" s="16">
        <v>0</v>
      </c>
      <c r="H266" s="16">
        <v>9790</v>
      </c>
      <c r="I266" s="16">
        <v>0</v>
      </c>
      <c r="J266" s="16"/>
    </row>
    <row r="267" spans="1:10">
      <c r="G267" s="16">
        <v>0</v>
      </c>
      <c r="H267" s="16">
        <v>0</v>
      </c>
      <c r="I267" s="16">
        <v>0</v>
      </c>
      <c r="J267" s="16"/>
    </row>
    <row r="268" spans="1:10">
      <c r="G268" s="16">
        <v>0</v>
      </c>
      <c r="H268" s="16">
        <v>0</v>
      </c>
      <c r="I268" s="16">
        <v>0</v>
      </c>
      <c r="J268" s="16"/>
    </row>
    <row r="269" spans="1:10">
      <c r="D269" s="8" t="s">
        <v>119</v>
      </c>
      <c r="G269" s="16">
        <v>0</v>
      </c>
      <c r="H269" s="16">
        <v>0</v>
      </c>
      <c r="I269" s="16">
        <v>0</v>
      </c>
      <c r="J269" s="16"/>
    </row>
    <row r="270" spans="1:10">
      <c r="G270" s="16">
        <v>0</v>
      </c>
      <c r="H270" s="16">
        <v>0</v>
      </c>
      <c r="I270" s="16">
        <v>0</v>
      </c>
      <c r="J270" s="16"/>
    </row>
    <row r="271" spans="1:10">
      <c r="A271" s="12" t="s">
        <v>219</v>
      </c>
      <c r="G271" s="16">
        <v>0</v>
      </c>
      <c r="H271" s="16">
        <v>0</v>
      </c>
      <c r="I271" s="16">
        <v>0</v>
      </c>
      <c r="J271" s="16"/>
    </row>
    <row r="272" spans="1:10">
      <c r="G272" s="16">
        <v>0</v>
      </c>
      <c r="H272" s="16">
        <v>0</v>
      </c>
      <c r="I272" s="16">
        <v>0</v>
      </c>
      <c r="J272" s="16"/>
    </row>
    <row r="273" spans="1:15" ht="25.5">
      <c r="A273" s="13" t="s">
        <v>4</v>
      </c>
      <c r="B273" s="14" t="s">
        <v>5</v>
      </c>
      <c r="C273" s="61" t="s">
        <v>117</v>
      </c>
      <c r="D273" s="28" t="s">
        <v>9</v>
      </c>
      <c r="E273" s="28" t="s">
        <v>220</v>
      </c>
      <c r="F273" s="62" t="s">
        <v>10</v>
      </c>
      <c r="G273" s="16">
        <v>0</v>
      </c>
      <c r="H273" s="16">
        <v>0</v>
      </c>
      <c r="I273" s="16">
        <v>0</v>
      </c>
      <c r="J273" s="16"/>
    </row>
    <row r="274" spans="1:15">
      <c r="A274" s="63" t="s">
        <v>221</v>
      </c>
      <c r="B274" s="41">
        <v>14.4</v>
      </c>
      <c r="C274" s="44">
        <v>12.4</v>
      </c>
      <c r="D274" s="20">
        <v>1600</v>
      </c>
      <c r="E274" s="64" t="s">
        <v>222</v>
      </c>
      <c r="F274" s="21">
        <f>H274*(1-$G$3)</f>
        <v>26750</v>
      </c>
      <c r="G274" s="16">
        <v>0</v>
      </c>
      <c r="H274" s="16">
        <v>26750</v>
      </c>
      <c r="I274" s="16">
        <v>0</v>
      </c>
      <c r="J274" s="16"/>
    </row>
    <row r="275" spans="1:15">
      <c r="A275" s="65" t="s">
        <v>223</v>
      </c>
      <c r="B275" s="20">
        <v>23.6</v>
      </c>
      <c r="C275" s="66">
        <v>17.3</v>
      </c>
      <c r="D275" s="20">
        <v>2400</v>
      </c>
      <c r="E275" s="64" t="s">
        <v>224</v>
      </c>
      <c r="F275" s="21">
        <f>H275*(1-$G$3)</f>
        <v>33690</v>
      </c>
      <c r="G275" s="16">
        <v>0</v>
      </c>
      <c r="H275" s="16">
        <v>33690</v>
      </c>
      <c r="I275" s="16">
        <v>0</v>
      </c>
      <c r="J275" s="16"/>
    </row>
    <row r="276" spans="1:15">
      <c r="A276" s="65" t="s">
        <v>225</v>
      </c>
      <c r="B276" s="20">
        <v>36.299999999999997</v>
      </c>
      <c r="C276" s="66">
        <v>28</v>
      </c>
      <c r="D276" s="20">
        <v>4300</v>
      </c>
      <c r="E276" s="64" t="s">
        <v>226</v>
      </c>
      <c r="F276" s="21">
        <f>H276*(1-$G$3)</f>
        <v>48190</v>
      </c>
      <c r="G276" s="16">
        <v>0</v>
      </c>
      <c r="H276" s="16">
        <v>48190</v>
      </c>
      <c r="I276" s="16">
        <v>0</v>
      </c>
      <c r="J276" s="16"/>
    </row>
    <row r="277" spans="1:15">
      <c r="A277" s="65" t="s">
        <v>268</v>
      </c>
      <c r="B277" s="20">
        <v>43.5</v>
      </c>
      <c r="C277" s="20">
        <v>31</v>
      </c>
      <c r="D277" s="20">
        <v>4900</v>
      </c>
      <c r="E277" s="64" t="s">
        <v>270</v>
      </c>
      <c r="F277" s="21">
        <f t="shared" ref="F277:F278" si="104">H277*(1-$G$3)</f>
        <v>54450.000000000007</v>
      </c>
      <c r="G277" s="16">
        <v>0</v>
      </c>
      <c r="H277" s="16">
        <v>54450.000000000007</v>
      </c>
      <c r="I277" s="16">
        <v>0</v>
      </c>
      <c r="J277" s="16"/>
    </row>
    <row r="278" spans="1:15">
      <c r="A278" s="65" t="s">
        <v>269</v>
      </c>
      <c r="B278" s="20">
        <v>69.2</v>
      </c>
      <c r="C278" s="20">
        <v>56</v>
      </c>
      <c r="D278" s="20">
        <v>8400</v>
      </c>
      <c r="E278" s="64" t="s">
        <v>271</v>
      </c>
      <c r="F278" s="21">
        <f t="shared" si="104"/>
        <v>76250</v>
      </c>
      <c r="G278" s="16">
        <v>0</v>
      </c>
      <c r="H278" s="16">
        <v>76250</v>
      </c>
      <c r="I278" s="16">
        <v>0</v>
      </c>
      <c r="J278" s="16"/>
    </row>
    <row r="279" spans="1:15">
      <c r="G279" s="16">
        <v>0</v>
      </c>
      <c r="H279" s="16">
        <v>0</v>
      </c>
      <c r="I279" s="16">
        <v>0</v>
      </c>
      <c r="J279" s="16"/>
    </row>
    <row r="280" spans="1:15">
      <c r="D280" s="8" t="s">
        <v>120</v>
      </c>
      <c r="G280" s="16">
        <v>0</v>
      </c>
      <c r="H280" s="16">
        <v>0</v>
      </c>
      <c r="I280" s="16">
        <v>0</v>
      </c>
      <c r="J280" s="16"/>
    </row>
    <row r="281" spans="1:15">
      <c r="G281" s="16">
        <v>0</v>
      </c>
      <c r="H281" s="16">
        <v>0</v>
      </c>
      <c r="I281" s="16">
        <v>0</v>
      </c>
      <c r="J281" s="16"/>
    </row>
    <row r="282" spans="1:15">
      <c r="A282" s="12" t="s">
        <v>120</v>
      </c>
      <c r="G282" s="16">
        <v>0</v>
      </c>
      <c r="H282" s="16">
        <v>0</v>
      </c>
      <c r="I282" s="16">
        <v>0</v>
      </c>
      <c r="J282" s="16"/>
    </row>
    <row r="283" spans="1:15" ht="26.25">
      <c r="A283" s="67" t="s">
        <v>4</v>
      </c>
      <c r="B283" s="15" t="s">
        <v>238</v>
      </c>
      <c r="C283" s="34" t="s">
        <v>117</v>
      </c>
      <c r="D283" s="68" t="s">
        <v>121</v>
      </c>
      <c r="E283" s="69" t="s">
        <v>10</v>
      </c>
      <c r="F283" s="16"/>
      <c r="G283" s="16">
        <v>0</v>
      </c>
      <c r="H283" s="16">
        <v>0</v>
      </c>
      <c r="I283" s="16">
        <v>0</v>
      </c>
      <c r="J283" s="16"/>
    </row>
    <row r="284" spans="1:15">
      <c r="A284" s="65" t="s">
        <v>232</v>
      </c>
      <c r="B284" s="20">
        <v>1250</v>
      </c>
      <c r="C284" s="20">
        <v>28</v>
      </c>
      <c r="D284" s="70" t="s">
        <v>122</v>
      </c>
      <c r="E284" s="21">
        <f>G284*(1-$G$3)</f>
        <v>32690</v>
      </c>
      <c r="F284" s="16"/>
      <c r="G284" s="16">
        <v>32690</v>
      </c>
      <c r="H284" s="16">
        <v>0</v>
      </c>
      <c r="I284" s="16">
        <v>0</v>
      </c>
      <c r="J284" s="16"/>
    </row>
    <row r="285" spans="1:15">
      <c r="A285" s="65" t="s">
        <v>233</v>
      </c>
      <c r="B285" s="20">
        <v>2500</v>
      </c>
      <c r="C285" s="20">
        <v>28</v>
      </c>
      <c r="D285" s="70" t="s">
        <v>122</v>
      </c>
      <c r="E285" s="21">
        <f t="shared" ref="E285:E289" si="105">G285*(1-$G$3)</f>
        <v>33250</v>
      </c>
      <c r="F285" s="16"/>
      <c r="G285" s="16">
        <v>33250</v>
      </c>
      <c r="H285" s="16">
        <v>0</v>
      </c>
      <c r="I285" s="16">
        <v>0</v>
      </c>
      <c r="J285" s="16"/>
    </row>
    <row r="286" spans="1:15">
      <c r="A286" s="65" t="s">
        <v>234</v>
      </c>
      <c r="B286" s="20">
        <v>1250</v>
      </c>
      <c r="C286" s="20">
        <v>31</v>
      </c>
      <c r="D286" s="70" t="s">
        <v>239</v>
      </c>
      <c r="E286" s="21">
        <f t="shared" si="105"/>
        <v>34890</v>
      </c>
      <c r="F286" s="16"/>
      <c r="G286" s="16">
        <v>34890</v>
      </c>
      <c r="H286" s="16">
        <v>0</v>
      </c>
      <c r="I286" s="16">
        <v>0</v>
      </c>
      <c r="J286" s="16"/>
    </row>
    <row r="287" spans="1:15">
      <c r="A287" s="65" t="s">
        <v>235</v>
      </c>
      <c r="B287" s="20">
        <v>2500</v>
      </c>
      <c r="C287" s="20">
        <v>31</v>
      </c>
      <c r="D287" s="70" t="s">
        <v>239</v>
      </c>
      <c r="E287" s="21">
        <f t="shared" si="105"/>
        <v>35890</v>
      </c>
      <c r="F287" s="16"/>
      <c r="G287" s="16">
        <v>35890</v>
      </c>
      <c r="H287" s="16">
        <v>0</v>
      </c>
      <c r="I287" s="16">
        <v>0</v>
      </c>
      <c r="J287" s="16"/>
      <c r="O287" s="91"/>
    </row>
    <row r="288" spans="1:15">
      <c r="A288" s="65" t="s">
        <v>236</v>
      </c>
      <c r="B288" s="20">
        <v>1250</v>
      </c>
      <c r="C288" s="20">
        <v>46</v>
      </c>
      <c r="D288" s="70" t="s">
        <v>240</v>
      </c>
      <c r="E288" s="21">
        <f t="shared" si="105"/>
        <v>45250</v>
      </c>
      <c r="F288" s="16"/>
      <c r="G288" s="16">
        <v>45250</v>
      </c>
      <c r="H288" s="16">
        <v>0</v>
      </c>
      <c r="I288" s="16">
        <v>0</v>
      </c>
      <c r="J288" s="16"/>
      <c r="O288" s="91"/>
    </row>
    <row r="289" spans="1:14">
      <c r="A289" s="71" t="s">
        <v>237</v>
      </c>
      <c r="B289" s="20">
        <v>2500</v>
      </c>
      <c r="C289" s="64">
        <v>46</v>
      </c>
      <c r="D289" s="70" t="s">
        <v>240</v>
      </c>
      <c r="E289" s="21">
        <f t="shared" si="105"/>
        <v>45790</v>
      </c>
      <c r="F289" s="16"/>
      <c r="G289" s="16">
        <v>45790</v>
      </c>
      <c r="H289" s="16">
        <v>0</v>
      </c>
      <c r="I289" s="16">
        <v>0</v>
      </c>
      <c r="J289" s="16"/>
    </row>
    <row r="290" spans="1:14">
      <c r="F290" s="29"/>
      <c r="G290" s="16">
        <v>0</v>
      </c>
      <c r="H290" s="16">
        <v>0</v>
      </c>
      <c r="I290" s="16">
        <v>0</v>
      </c>
      <c r="J290" s="59"/>
      <c r="K290" s="95"/>
      <c r="L290" s="95"/>
      <c r="M290" s="95"/>
    </row>
    <row r="291" spans="1:14">
      <c r="A291" s="12" t="s">
        <v>123</v>
      </c>
      <c r="F291" s="29"/>
      <c r="G291" s="16">
        <v>0</v>
      </c>
      <c r="H291" s="16">
        <v>0</v>
      </c>
      <c r="I291" s="16">
        <v>0</v>
      </c>
      <c r="J291" s="59"/>
      <c r="K291" s="95"/>
      <c r="L291" s="95"/>
      <c r="M291" s="95"/>
    </row>
    <row r="292" spans="1:14" ht="26.25">
      <c r="A292" s="67" t="s">
        <v>4</v>
      </c>
      <c r="B292" s="15" t="s">
        <v>238</v>
      </c>
      <c r="C292" s="34" t="s">
        <v>117</v>
      </c>
      <c r="D292" s="68" t="s">
        <v>121</v>
      </c>
      <c r="E292" s="69" t="s">
        <v>10</v>
      </c>
      <c r="F292" s="69" t="s">
        <v>17</v>
      </c>
      <c r="G292" s="16">
        <v>0</v>
      </c>
      <c r="H292" s="16">
        <v>0</v>
      </c>
      <c r="I292" s="16">
        <v>0</v>
      </c>
      <c r="J292" s="59"/>
      <c r="K292" s="96"/>
      <c r="L292" s="96"/>
      <c r="M292" s="95"/>
    </row>
    <row r="293" spans="1:14">
      <c r="A293" s="65" t="s">
        <v>241</v>
      </c>
      <c r="B293" s="20">
        <v>625</v>
      </c>
      <c r="C293" s="20">
        <v>17.7</v>
      </c>
      <c r="D293" s="70" t="s">
        <v>244</v>
      </c>
      <c r="E293" s="21">
        <f>H293*(1-$G$3)</f>
        <v>13450</v>
      </c>
      <c r="F293" s="21">
        <f>I293*(1-$G$3)</f>
        <v>17750</v>
      </c>
      <c r="G293" s="16">
        <v>0</v>
      </c>
      <c r="H293" s="16">
        <v>13450</v>
      </c>
      <c r="I293" s="16">
        <v>17750</v>
      </c>
      <c r="J293" s="101"/>
      <c r="K293" s="92"/>
      <c r="L293" s="92"/>
      <c r="M293" s="95"/>
      <c r="N293" s="91"/>
    </row>
    <row r="294" spans="1:14">
      <c r="A294" s="65" t="s">
        <v>242</v>
      </c>
      <c r="B294" s="20">
        <v>625</v>
      </c>
      <c r="C294" s="20">
        <v>17.7</v>
      </c>
      <c r="D294" s="70" t="s">
        <v>244</v>
      </c>
      <c r="E294" s="21">
        <f t="shared" ref="E294:E295" si="106">H294*(1-$G$3)</f>
        <v>12990</v>
      </c>
      <c r="F294" s="21">
        <f t="shared" ref="F294:F295" si="107">I294*(1-$G$3)</f>
        <v>17150</v>
      </c>
      <c r="G294" s="16">
        <v>0</v>
      </c>
      <c r="H294" s="16">
        <v>12990</v>
      </c>
      <c r="I294" s="16">
        <v>17150</v>
      </c>
      <c r="J294" s="101"/>
      <c r="K294" s="95"/>
      <c r="L294" s="95"/>
      <c r="M294" s="95"/>
    </row>
    <row r="295" spans="1:14">
      <c r="A295" s="65" t="s">
        <v>243</v>
      </c>
      <c r="B295" s="20">
        <v>625</v>
      </c>
      <c r="C295" s="20">
        <v>17.7</v>
      </c>
      <c r="D295" s="70" t="s">
        <v>244</v>
      </c>
      <c r="E295" s="21">
        <f t="shared" si="106"/>
        <v>12650.000000000002</v>
      </c>
      <c r="F295" s="21">
        <f t="shared" si="107"/>
        <v>16690</v>
      </c>
      <c r="G295" s="16">
        <v>0</v>
      </c>
      <c r="H295" s="16">
        <v>12650.000000000002</v>
      </c>
      <c r="I295" s="16">
        <v>16690</v>
      </c>
      <c r="J295" s="29"/>
    </row>
    <row r="296" spans="1:14">
      <c r="G296" s="16">
        <v>0</v>
      </c>
      <c r="H296" s="16">
        <v>0</v>
      </c>
      <c r="I296" s="16">
        <v>0</v>
      </c>
      <c r="J296" s="16"/>
    </row>
    <row r="297" spans="1:14">
      <c r="G297" s="16">
        <v>0</v>
      </c>
      <c r="H297" s="16">
        <v>0</v>
      </c>
      <c r="I297" s="16">
        <v>0</v>
      </c>
      <c r="J297" s="16"/>
    </row>
    <row r="298" spans="1:14">
      <c r="D298" s="8" t="s">
        <v>124</v>
      </c>
      <c r="G298" s="16">
        <v>0</v>
      </c>
      <c r="H298" s="16">
        <v>0</v>
      </c>
      <c r="I298" s="16">
        <v>0</v>
      </c>
      <c r="J298" s="16"/>
    </row>
    <row r="299" spans="1:14">
      <c r="G299" s="16">
        <v>0</v>
      </c>
      <c r="H299" s="16">
        <v>0</v>
      </c>
      <c r="I299" s="16">
        <v>0</v>
      </c>
      <c r="J299" s="16"/>
    </row>
    <row r="300" spans="1:14">
      <c r="D300" s="8" t="s">
        <v>125</v>
      </c>
      <c r="G300" s="16">
        <v>0</v>
      </c>
      <c r="H300" s="16">
        <v>0</v>
      </c>
      <c r="I300" s="16">
        <v>0</v>
      </c>
      <c r="J300" s="16"/>
    </row>
    <row r="301" spans="1:14" ht="25.5">
      <c r="A301" s="13" t="s">
        <v>4</v>
      </c>
      <c r="B301" s="14" t="s">
        <v>126</v>
      </c>
      <c r="C301" s="14" t="s">
        <v>127</v>
      </c>
      <c r="D301" s="61" t="s">
        <v>128</v>
      </c>
      <c r="E301" s="28" t="s">
        <v>10</v>
      </c>
      <c r="F301" s="16"/>
      <c r="G301" s="16">
        <v>0</v>
      </c>
      <c r="H301" s="16">
        <v>0</v>
      </c>
      <c r="I301" s="16">
        <v>0</v>
      </c>
      <c r="J301" s="16"/>
    </row>
    <row r="302" spans="1:14" ht="40.5">
      <c r="A302" s="17" t="s">
        <v>129</v>
      </c>
      <c r="B302" s="18">
        <v>1</v>
      </c>
      <c r="C302" s="18">
        <v>2</v>
      </c>
      <c r="D302" s="19" t="s">
        <v>130</v>
      </c>
      <c r="E302" s="21">
        <f t="shared" ref="E302:E307" si="108">G302*(1-$G$3)</f>
        <v>5990</v>
      </c>
      <c r="F302" s="16"/>
      <c r="G302" s="16">
        <v>5990</v>
      </c>
      <c r="H302" s="16">
        <v>0</v>
      </c>
      <c r="I302" s="16">
        <v>0</v>
      </c>
      <c r="J302" s="16"/>
    </row>
    <row r="303" spans="1:14" ht="40.5">
      <c r="A303" s="17" t="s">
        <v>131</v>
      </c>
      <c r="B303" s="18">
        <v>2</v>
      </c>
      <c r="C303" s="18">
        <v>2</v>
      </c>
      <c r="D303" s="19" t="s">
        <v>155</v>
      </c>
      <c r="E303" s="21">
        <f t="shared" si="108"/>
        <v>6950</v>
      </c>
      <c r="F303" s="16"/>
      <c r="G303" s="16">
        <v>6950</v>
      </c>
      <c r="H303" s="16">
        <v>0</v>
      </c>
      <c r="I303" s="16">
        <v>0</v>
      </c>
      <c r="J303" s="16"/>
    </row>
    <row r="304" spans="1:14" ht="40.5">
      <c r="A304" s="40" t="s">
        <v>132</v>
      </c>
      <c r="B304" s="41">
        <v>3</v>
      </c>
      <c r="C304" s="18">
        <v>2</v>
      </c>
      <c r="D304" s="44" t="s">
        <v>156</v>
      </c>
      <c r="E304" s="21">
        <f t="shared" si="108"/>
        <v>7150.0000000000009</v>
      </c>
      <c r="F304" s="16"/>
      <c r="G304" s="16">
        <v>7150.0000000000009</v>
      </c>
      <c r="H304" s="16">
        <v>0</v>
      </c>
      <c r="I304" s="16">
        <v>0</v>
      </c>
      <c r="J304" s="16"/>
    </row>
    <row r="305" spans="1:26" ht="40.5">
      <c r="A305" s="40" t="s">
        <v>189</v>
      </c>
      <c r="B305" s="41">
        <v>3</v>
      </c>
      <c r="C305" s="18">
        <v>2</v>
      </c>
      <c r="D305" s="44" t="s">
        <v>156</v>
      </c>
      <c r="E305" s="21">
        <f t="shared" si="108"/>
        <v>7450</v>
      </c>
      <c r="F305" s="16"/>
      <c r="G305" s="16">
        <v>7450</v>
      </c>
      <c r="H305" s="16">
        <v>0</v>
      </c>
      <c r="I305" s="16">
        <v>0</v>
      </c>
      <c r="J305" s="16"/>
    </row>
    <row r="306" spans="1:26" ht="40.5">
      <c r="A306" s="30" t="s">
        <v>133</v>
      </c>
      <c r="B306" s="20">
        <v>3</v>
      </c>
      <c r="C306" s="20">
        <v>0</v>
      </c>
      <c r="D306" s="66" t="s">
        <v>134</v>
      </c>
      <c r="E306" s="21">
        <f t="shared" si="108"/>
        <v>6490.0000000000009</v>
      </c>
      <c r="F306" s="16"/>
      <c r="G306" s="16">
        <v>6490.0000000000009</v>
      </c>
      <c r="H306" s="16">
        <v>0</v>
      </c>
      <c r="I306" s="16">
        <v>0</v>
      </c>
      <c r="J306" s="16"/>
    </row>
    <row r="307" spans="1:26" ht="40.5">
      <c r="A307" s="30" t="s">
        <v>188</v>
      </c>
      <c r="B307" s="20">
        <v>3</v>
      </c>
      <c r="C307" s="20">
        <v>0</v>
      </c>
      <c r="D307" s="66" t="s">
        <v>134</v>
      </c>
      <c r="E307" s="21">
        <f t="shared" si="108"/>
        <v>6490.0000000000009</v>
      </c>
      <c r="F307" s="16"/>
      <c r="G307" s="16">
        <v>6490.0000000000009</v>
      </c>
      <c r="H307" s="16">
        <v>0</v>
      </c>
      <c r="I307" s="16">
        <v>0</v>
      </c>
      <c r="J307" s="16"/>
    </row>
    <row r="308" spans="1:26">
      <c r="A308" s="22"/>
      <c r="B308" s="23"/>
      <c r="C308" s="23"/>
      <c r="D308" s="23"/>
      <c r="E308" s="7"/>
      <c r="F308" s="72"/>
      <c r="G308" s="16">
        <v>0</v>
      </c>
      <c r="H308" s="16">
        <v>0</v>
      </c>
      <c r="I308" s="16">
        <v>0</v>
      </c>
      <c r="J308" s="16"/>
    </row>
    <row r="309" spans="1:26" ht="45" customHeight="1">
      <c r="A309" s="22"/>
      <c r="B309" s="23"/>
      <c r="C309" s="23"/>
      <c r="D309" s="73" t="s">
        <v>135</v>
      </c>
      <c r="E309" s="7"/>
      <c r="F309" s="72"/>
      <c r="G309" s="16">
        <v>0</v>
      </c>
      <c r="H309" s="16">
        <v>0</v>
      </c>
      <c r="I309" s="16">
        <v>0</v>
      </c>
      <c r="J309" s="16"/>
    </row>
    <row r="310" spans="1:26">
      <c r="A310" s="27" t="s">
        <v>4</v>
      </c>
      <c r="B310" s="74" t="s">
        <v>136</v>
      </c>
      <c r="C310" s="28" t="s">
        <v>10</v>
      </c>
      <c r="D310" s="75"/>
      <c r="E310" s="72"/>
      <c r="F310" s="72"/>
      <c r="G310" s="16">
        <v>0</v>
      </c>
      <c r="H310" s="16">
        <v>0</v>
      </c>
      <c r="I310" s="16">
        <v>0</v>
      </c>
      <c r="J310" s="16"/>
    </row>
    <row r="311" spans="1:26" ht="40.5">
      <c r="A311" s="30" t="s">
        <v>137</v>
      </c>
      <c r="B311" s="71"/>
      <c r="C311" s="21">
        <f>E311*(1-$G$3)</f>
        <v>1790</v>
      </c>
      <c r="D311" s="16"/>
      <c r="E311" s="59">
        <v>1790</v>
      </c>
      <c r="F311" s="59">
        <v>1.1000000000000001</v>
      </c>
      <c r="G311" s="16">
        <v>0</v>
      </c>
      <c r="H311" s="16">
        <v>0</v>
      </c>
      <c r="I311" s="16">
        <v>0</v>
      </c>
      <c r="J311" s="16"/>
    </row>
    <row r="312" spans="1:26" ht="40.5">
      <c r="A312" s="30" t="s">
        <v>138</v>
      </c>
      <c r="B312" s="71"/>
      <c r="C312" s="21">
        <f>E312*(1-$G$3)</f>
        <v>1850</v>
      </c>
      <c r="D312" s="76"/>
      <c r="E312" s="59">
        <v>1850</v>
      </c>
      <c r="F312" s="59"/>
      <c r="G312" s="16">
        <v>0</v>
      </c>
      <c r="H312" s="16">
        <v>0</v>
      </c>
      <c r="I312" s="16">
        <v>0</v>
      </c>
      <c r="J312" s="16"/>
      <c r="T312" s="2"/>
      <c r="U312" s="2"/>
      <c r="V312" s="2"/>
      <c r="W312" s="2"/>
      <c r="X312" s="2"/>
      <c r="Y312" s="2"/>
      <c r="Z312" s="2"/>
    </row>
    <row r="313" spans="1:26" ht="40.5">
      <c r="A313" s="30" t="s">
        <v>139</v>
      </c>
      <c r="B313" s="71"/>
      <c r="C313" s="21">
        <f>E313*(1-$G$3)</f>
        <v>1850</v>
      </c>
      <c r="D313" s="76"/>
      <c r="E313" s="59">
        <v>1850</v>
      </c>
      <c r="F313" s="16"/>
      <c r="G313" s="16">
        <v>0</v>
      </c>
      <c r="H313" s="16">
        <v>0</v>
      </c>
      <c r="I313" s="16">
        <v>0</v>
      </c>
      <c r="J313" s="16"/>
      <c r="T313" s="2"/>
      <c r="U313" s="2"/>
      <c r="V313" s="2"/>
      <c r="W313" s="2"/>
      <c r="X313" s="2"/>
      <c r="Y313" s="2"/>
      <c r="Z313" s="2"/>
    </row>
    <row r="314" spans="1:26" ht="40.5">
      <c r="A314" s="30" t="s">
        <v>154</v>
      </c>
      <c r="B314" s="47"/>
      <c r="C314" s="21">
        <f>E314*(1-$G$3)</f>
        <v>1050</v>
      </c>
      <c r="D314" s="77"/>
      <c r="E314" s="59">
        <v>1050</v>
      </c>
      <c r="F314" s="16"/>
      <c r="G314" s="16">
        <v>0</v>
      </c>
      <c r="H314" s="16">
        <v>0</v>
      </c>
      <c r="I314" s="16">
        <v>0</v>
      </c>
      <c r="J314" s="16"/>
      <c r="T314" s="2"/>
      <c r="U314" s="2"/>
      <c r="V314" s="2"/>
      <c r="W314" s="2"/>
      <c r="X314" s="2"/>
      <c r="Y314" s="2"/>
      <c r="Z314" s="2"/>
    </row>
    <row r="315" spans="1:26">
      <c r="G315" s="16">
        <v>0</v>
      </c>
      <c r="H315" s="16">
        <v>0</v>
      </c>
      <c r="I315" s="16">
        <v>0</v>
      </c>
      <c r="J315" s="16"/>
      <c r="T315" s="2"/>
      <c r="U315" s="2"/>
      <c r="V315" s="2"/>
      <c r="W315" s="2"/>
      <c r="X315" s="2"/>
      <c r="Y315" s="2"/>
      <c r="Z315" s="2"/>
    </row>
    <row r="316" spans="1:26">
      <c r="D316" s="8" t="s">
        <v>140</v>
      </c>
      <c r="G316" s="16">
        <v>0</v>
      </c>
      <c r="H316" s="16">
        <v>0</v>
      </c>
      <c r="I316" s="16">
        <v>0</v>
      </c>
      <c r="J316" s="16"/>
      <c r="T316" s="2"/>
      <c r="U316" s="2"/>
      <c r="V316" s="2"/>
      <c r="W316" s="2"/>
      <c r="X316" s="2"/>
      <c r="Y316" s="2"/>
      <c r="Z316" s="2"/>
    </row>
    <row r="317" spans="1:26" ht="25.5">
      <c r="A317" s="27" t="s">
        <v>4</v>
      </c>
      <c r="B317" s="28" t="s">
        <v>126</v>
      </c>
      <c r="C317" s="28" t="s">
        <v>127</v>
      </c>
      <c r="D317" s="28" t="s">
        <v>128</v>
      </c>
      <c r="E317" s="28" t="s">
        <v>10</v>
      </c>
      <c r="F317" s="16"/>
      <c r="G317" s="16">
        <v>0</v>
      </c>
      <c r="H317" s="16">
        <v>0</v>
      </c>
      <c r="I317" s="16">
        <v>0</v>
      </c>
      <c r="J317" s="16"/>
      <c r="T317" s="2"/>
      <c r="U317" s="2"/>
      <c r="V317" s="2"/>
      <c r="W317" s="2"/>
      <c r="X317" s="2"/>
      <c r="Y317" s="2"/>
      <c r="Z317" s="2"/>
    </row>
    <row r="318" spans="1:26" ht="40.5">
      <c r="A318" s="30" t="s">
        <v>280</v>
      </c>
      <c r="B318" s="20">
        <v>3</v>
      </c>
      <c r="C318" s="20">
        <v>2</v>
      </c>
      <c r="D318" s="78" t="s">
        <v>257</v>
      </c>
      <c r="E318" s="21">
        <f t="shared" ref="E318:E329" si="109">G318*(1-$G$3)</f>
        <v>2990</v>
      </c>
      <c r="F318" s="16"/>
      <c r="G318" s="16">
        <v>2990</v>
      </c>
      <c r="H318" s="16">
        <v>0</v>
      </c>
      <c r="I318" s="16">
        <v>0</v>
      </c>
      <c r="J318" s="16"/>
      <c r="T318" s="2"/>
      <c r="U318" s="2"/>
      <c r="V318" s="2"/>
      <c r="W318" s="2"/>
      <c r="X318" s="2"/>
      <c r="Y318" s="2"/>
      <c r="Z318" s="2"/>
    </row>
    <row r="319" spans="1:26" ht="67.5">
      <c r="A319" s="30" t="s">
        <v>281</v>
      </c>
      <c r="B319" s="20">
        <v>3</v>
      </c>
      <c r="C319" s="20">
        <v>2</v>
      </c>
      <c r="D319" s="20" t="s">
        <v>282</v>
      </c>
      <c r="E319" s="21">
        <f t="shared" si="109"/>
        <v>3250</v>
      </c>
      <c r="F319" s="16"/>
      <c r="G319" s="16">
        <v>3250</v>
      </c>
      <c r="H319" s="16">
        <v>0</v>
      </c>
      <c r="I319" s="16">
        <v>0</v>
      </c>
      <c r="J319" s="16"/>
      <c r="T319" s="2"/>
      <c r="U319" s="2"/>
      <c r="V319" s="2"/>
      <c r="W319" s="2"/>
      <c r="X319" s="2"/>
      <c r="Y319" s="2"/>
      <c r="Z319" s="2"/>
    </row>
    <row r="320" spans="1:26" ht="38.25">
      <c r="A320" s="79" t="s">
        <v>256</v>
      </c>
      <c r="B320" s="78">
        <v>3</v>
      </c>
      <c r="C320" s="78">
        <v>2</v>
      </c>
      <c r="D320" s="78" t="s">
        <v>257</v>
      </c>
      <c r="E320" s="21">
        <f t="shared" si="109"/>
        <v>3250</v>
      </c>
      <c r="F320" s="16"/>
      <c r="G320" s="16">
        <v>3250</v>
      </c>
      <c r="H320" s="16">
        <v>0</v>
      </c>
      <c r="I320" s="16">
        <v>0</v>
      </c>
      <c r="J320" s="16"/>
      <c r="T320" s="2"/>
      <c r="U320" s="2"/>
      <c r="V320" s="2"/>
      <c r="W320" s="2"/>
      <c r="X320" s="2"/>
      <c r="Y320" s="2"/>
      <c r="Z320" s="2"/>
    </row>
    <row r="321" spans="1:26" ht="27">
      <c r="A321" s="30" t="s">
        <v>151</v>
      </c>
      <c r="B321" s="80">
        <v>3</v>
      </c>
      <c r="C321" s="80">
        <v>2</v>
      </c>
      <c r="D321" s="80" t="s">
        <v>141</v>
      </c>
      <c r="E321" s="21">
        <f t="shared" si="109"/>
        <v>2450</v>
      </c>
      <c r="F321" s="16"/>
      <c r="G321" s="16">
        <v>2450</v>
      </c>
      <c r="H321" s="16">
        <v>0</v>
      </c>
      <c r="I321" s="16">
        <v>0</v>
      </c>
      <c r="J321" s="16"/>
      <c r="T321" s="2"/>
      <c r="U321" s="2"/>
      <c r="V321" s="2"/>
      <c r="W321" s="2"/>
      <c r="X321" s="2"/>
      <c r="Y321" s="2"/>
      <c r="Z321" s="2"/>
    </row>
    <row r="322" spans="1:26" ht="40.5">
      <c r="A322" s="30" t="s">
        <v>152</v>
      </c>
      <c r="B322" s="80">
        <v>3</v>
      </c>
      <c r="C322" s="80">
        <v>2</v>
      </c>
      <c r="D322" s="80" t="s">
        <v>141</v>
      </c>
      <c r="E322" s="21">
        <f t="shared" si="109"/>
        <v>3750</v>
      </c>
      <c r="F322" s="16"/>
      <c r="G322" s="16">
        <v>3750</v>
      </c>
      <c r="H322" s="16">
        <v>0</v>
      </c>
      <c r="I322" s="16">
        <v>0</v>
      </c>
      <c r="J322" s="16"/>
      <c r="T322" s="2"/>
      <c r="U322" s="2"/>
      <c r="V322" s="2"/>
      <c r="W322" s="2"/>
      <c r="X322" s="2"/>
      <c r="Y322" s="2"/>
      <c r="Z322" s="2"/>
    </row>
    <row r="323" spans="1:26" ht="27">
      <c r="A323" s="30" t="s">
        <v>183</v>
      </c>
      <c r="B323" s="80">
        <v>3</v>
      </c>
      <c r="C323" s="80">
        <v>2</v>
      </c>
      <c r="D323" s="70" t="s">
        <v>141</v>
      </c>
      <c r="E323" s="21">
        <f t="shared" ref="E323:E324" si="110">G323*(1-$G$3)</f>
        <v>2490</v>
      </c>
      <c r="F323" s="16"/>
      <c r="G323" s="16">
        <v>2490</v>
      </c>
      <c r="H323" s="16">
        <v>0</v>
      </c>
      <c r="I323" s="16">
        <v>0</v>
      </c>
      <c r="J323" s="16"/>
      <c r="T323" s="2"/>
      <c r="U323" s="2"/>
      <c r="V323" s="2"/>
      <c r="W323" s="2"/>
      <c r="X323" s="2"/>
      <c r="Y323" s="2"/>
      <c r="Z323" s="2"/>
    </row>
    <row r="324" spans="1:26" ht="40.5">
      <c r="A324" s="30" t="s">
        <v>184</v>
      </c>
      <c r="B324" s="80">
        <v>3</v>
      </c>
      <c r="C324" s="80">
        <v>2</v>
      </c>
      <c r="D324" s="70" t="s">
        <v>252</v>
      </c>
      <c r="E324" s="21">
        <f t="shared" si="110"/>
        <v>3750</v>
      </c>
      <c r="F324" s="16"/>
      <c r="G324" s="16">
        <v>3750</v>
      </c>
      <c r="H324" s="16">
        <v>0</v>
      </c>
      <c r="I324" s="16">
        <v>0</v>
      </c>
      <c r="J324" s="16"/>
    </row>
    <row r="325" spans="1:26">
      <c r="A325" s="30" t="s">
        <v>142</v>
      </c>
      <c r="B325" s="80">
        <v>3</v>
      </c>
      <c r="C325" s="80">
        <v>3</v>
      </c>
      <c r="D325" s="20" t="s">
        <v>254</v>
      </c>
      <c r="E325" s="21">
        <f t="shared" si="109"/>
        <v>1250</v>
      </c>
      <c r="F325" s="16"/>
      <c r="G325" s="16">
        <v>1250</v>
      </c>
      <c r="H325" s="16">
        <v>0</v>
      </c>
      <c r="I325" s="16">
        <v>0</v>
      </c>
      <c r="J325" s="16"/>
    </row>
    <row r="326" spans="1:26" ht="27">
      <c r="A326" s="30" t="s">
        <v>253</v>
      </c>
      <c r="B326" s="80">
        <v>3</v>
      </c>
      <c r="C326" s="80">
        <v>3</v>
      </c>
      <c r="D326" s="20" t="s">
        <v>255</v>
      </c>
      <c r="E326" s="21">
        <f t="shared" si="109"/>
        <v>1250</v>
      </c>
      <c r="F326" s="16"/>
      <c r="G326" s="16">
        <v>1250</v>
      </c>
      <c r="H326" s="16">
        <v>0</v>
      </c>
      <c r="I326" s="16">
        <v>0</v>
      </c>
      <c r="J326" s="16"/>
    </row>
    <row r="327" spans="1:26" ht="94.5">
      <c r="A327" s="30" t="s">
        <v>186</v>
      </c>
      <c r="B327" s="20">
        <v>3</v>
      </c>
      <c r="C327" s="20" t="s">
        <v>153</v>
      </c>
      <c r="D327" s="20" t="s">
        <v>187</v>
      </c>
      <c r="E327" s="21">
        <f t="shared" si="109"/>
        <v>1250</v>
      </c>
      <c r="G327" s="16">
        <v>1250</v>
      </c>
      <c r="H327" s="16">
        <v>0</v>
      </c>
      <c r="I327" s="16">
        <v>0</v>
      </c>
      <c r="J327" s="16"/>
    </row>
    <row r="328" spans="1:26" ht="67.5">
      <c r="A328" s="30" t="s">
        <v>143</v>
      </c>
      <c r="B328" s="20">
        <v>3</v>
      </c>
      <c r="C328" s="20" t="s">
        <v>153</v>
      </c>
      <c r="D328" s="20" t="s">
        <v>185</v>
      </c>
      <c r="E328" s="21">
        <f t="shared" si="109"/>
        <v>1250</v>
      </c>
      <c r="F328" s="16"/>
      <c r="G328" s="16">
        <v>1250</v>
      </c>
      <c r="H328" s="16">
        <v>0</v>
      </c>
      <c r="I328" s="16">
        <v>0</v>
      </c>
      <c r="J328" s="16"/>
    </row>
    <row r="329" spans="1:26">
      <c r="A329" s="30" t="s">
        <v>144</v>
      </c>
      <c r="B329" s="81">
        <v>2</v>
      </c>
      <c r="C329" s="81">
        <v>2</v>
      </c>
      <c r="D329" s="80" t="s">
        <v>145</v>
      </c>
      <c r="E329" s="21">
        <f t="shared" si="109"/>
        <v>1250</v>
      </c>
      <c r="F329" s="16"/>
      <c r="G329" s="16">
        <v>1250</v>
      </c>
      <c r="H329" s="16">
        <v>0</v>
      </c>
      <c r="I329" s="16">
        <v>0</v>
      </c>
      <c r="J329" s="16"/>
    </row>
    <row r="330" spans="1:26">
      <c r="F330" s="16"/>
      <c r="G330" s="16">
        <v>0</v>
      </c>
      <c r="H330" s="16">
        <v>0</v>
      </c>
      <c r="I330" s="16">
        <v>0</v>
      </c>
      <c r="J330" s="16"/>
    </row>
    <row r="331" spans="1:26">
      <c r="D331" s="8" t="s">
        <v>146</v>
      </c>
      <c r="F331" s="16"/>
      <c r="G331" s="16">
        <v>0</v>
      </c>
      <c r="H331" s="16">
        <v>0</v>
      </c>
      <c r="I331" s="16">
        <v>0</v>
      </c>
      <c r="J331" s="16"/>
    </row>
    <row r="332" spans="1:26">
      <c r="A332" s="105" t="s">
        <v>4</v>
      </c>
      <c r="B332" s="105"/>
      <c r="C332" s="105"/>
      <c r="D332" s="106"/>
      <c r="E332" s="28" t="s">
        <v>10</v>
      </c>
      <c r="F332" s="16"/>
      <c r="G332" s="16">
        <v>0</v>
      </c>
      <c r="H332" s="16">
        <v>0</v>
      </c>
      <c r="I332" s="16">
        <v>0</v>
      </c>
      <c r="J332" s="16"/>
    </row>
    <row r="333" spans="1:26">
      <c r="A333" s="107" t="s">
        <v>147</v>
      </c>
      <c r="B333" s="107"/>
      <c r="C333" s="107"/>
      <c r="D333" s="107"/>
      <c r="E333" s="21">
        <f>G333*(1-$G$3)</f>
        <v>2150</v>
      </c>
      <c r="F333" s="16"/>
      <c r="G333" s="16">
        <v>2150</v>
      </c>
      <c r="H333" s="16">
        <v>0</v>
      </c>
      <c r="I333" s="16">
        <v>0</v>
      </c>
      <c r="J333" s="16"/>
    </row>
    <row r="334" spans="1:26">
      <c r="A334" s="108" t="s">
        <v>148</v>
      </c>
      <c r="B334" s="108"/>
      <c r="C334" s="108"/>
      <c r="D334" s="108"/>
      <c r="E334" s="21">
        <f>G334*(1-$G$3)</f>
        <v>1750</v>
      </c>
      <c r="F334" s="16"/>
      <c r="G334" s="16">
        <v>1750</v>
      </c>
      <c r="H334" s="16">
        <v>0</v>
      </c>
      <c r="I334" s="16">
        <v>0</v>
      </c>
      <c r="J334" s="16"/>
    </row>
    <row r="335" spans="1:26">
      <c r="A335" s="108" t="s">
        <v>149</v>
      </c>
      <c r="B335" s="108"/>
      <c r="C335" s="108"/>
      <c r="D335" s="108"/>
      <c r="E335" s="21">
        <f>G335*(1-$G$3)</f>
        <v>5450</v>
      </c>
      <c r="F335" s="16"/>
      <c r="G335" s="16">
        <v>5450</v>
      </c>
      <c r="H335" s="16">
        <v>0</v>
      </c>
      <c r="I335" s="16">
        <v>0</v>
      </c>
      <c r="J335" s="16"/>
    </row>
    <row r="336" spans="1:26">
      <c r="A336" s="109" t="s">
        <v>150</v>
      </c>
      <c r="B336" s="109"/>
      <c r="C336" s="109"/>
      <c r="D336" s="109"/>
      <c r="E336" s="46">
        <f>G336*(1-$G$3)</f>
        <v>5850</v>
      </c>
      <c r="F336" s="16"/>
      <c r="G336" s="16">
        <v>5850</v>
      </c>
      <c r="H336" s="16">
        <v>0</v>
      </c>
      <c r="I336" s="16">
        <v>0</v>
      </c>
      <c r="J336" s="16"/>
    </row>
    <row r="337" spans="1:10">
      <c r="A337" s="110" t="s">
        <v>265</v>
      </c>
      <c r="B337" s="110"/>
      <c r="C337" s="110"/>
      <c r="D337" s="110"/>
      <c r="E337" s="46">
        <f t="shared" ref="E337:E339" si="111">G337*(1-$G$3)</f>
        <v>4990</v>
      </c>
      <c r="F337" s="16"/>
      <c r="G337" s="16">
        <v>4990</v>
      </c>
      <c r="H337" s="16">
        <v>0</v>
      </c>
      <c r="I337" s="16">
        <v>0</v>
      </c>
      <c r="J337" s="16"/>
    </row>
    <row r="338" spans="1:10">
      <c r="A338" s="110" t="s">
        <v>266</v>
      </c>
      <c r="B338" s="110"/>
      <c r="C338" s="110"/>
      <c r="D338" s="110"/>
      <c r="E338" s="46">
        <f t="shared" si="111"/>
        <v>5690</v>
      </c>
      <c r="F338" s="16"/>
      <c r="G338" s="16">
        <v>5690</v>
      </c>
      <c r="H338" s="16">
        <v>0</v>
      </c>
      <c r="I338" s="16">
        <v>0</v>
      </c>
      <c r="J338" s="16"/>
    </row>
    <row r="339" spans="1:10" ht="26.25" customHeight="1">
      <c r="A339" s="110" t="s">
        <v>267</v>
      </c>
      <c r="B339" s="110"/>
      <c r="C339" s="110"/>
      <c r="D339" s="110"/>
      <c r="E339" s="21">
        <f t="shared" si="111"/>
        <v>6150</v>
      </c>
      <c r="F339" s="16"/>
      <c r="G339" s="16">
        <v>6150</v>
      </c>
      <c r="H339" s="16">
        <v>0</v>
      </c>
      <c r="I339" s="16">
        <v>0</v>
      </c>
      <c r="J339" s="16"/>
    </row>
    <row r="340" spans="1:10">
      <c r="F340" s="16"/>
      <c r="G340" s="16">
        <v>0</v>
      </c>
      <c r="H340" s="16">
        <v>0</v>
      </c>
      <c r="I340" s="16">
        <v>0</v>
      </c>
      <c r="J340" s="16"/>
    </row>
    <row r="341" spans="1:10">
      <c r="D341" s="8" t="s">
        <v>170</v>
      </c>
      <c r="F341" s="16"/>
      <c r="G341" s="16">
        <v>0</v>
      </c>
      <c r="H341" s="16">
        <v>0</v>
      </c>
      <c r="I341" s="16">
        <v>0</v>
      </c>
      <c r="J341" s="16"/>
    </row>
    <row r="342" spans="1:10" ht="38.25">
      <c r="A342" s="74" t="s">
        <v>4</v>
      </c>
      <c r="B342" s="74" t="s">
        <v>178</v>
      </c>
      <c r="C342" s="74" t="s">
        <v>179</v>
      </c>
      <c r="D342" s="28" t="s">
        <v>128</v>
      </c>
      <c r="E342" s="28" t="s">
        <v>10</v>
      </c>
      <c r="G342" s="16">
        <v>0</v>
      </c>
      <c r="H342" s="16">
        <v>0</v>
      </c>
      <c r="I342" s="16">
        <v>0</v>
      </c>
      <c r="J342" s="16"/>
    </row>
    <row r="343" spans="1:10" ht="27">
      <c r="A343" s="82" t="s">
        <v>284</v>
      </c>
      <c r="B343" s="20">
        <v>0.4</v>
      </c>
      <c r="C343" s="20">
        <v>4</v>
      </c>
      <c r="D343" s="83" t="s">
        <v>294</v>
      </c>
      <c r="E343" s="21">
        <f>G343*(1-$G$3*0.5)</f>
        <v>20150</v>
      </c>
      <c r="G343" s="16">
        <v>20150</v>
      </c>
      <c r="H343" s="16">
        <v>0</v>
      </c>
      <c r="I343" s="16">
        <v>0</v>
      </c>
      <c r="J343" s="94"/>
    </row>
    <row r="344" spans="1:10" ht="27">
      <c r="A344" s="82" t="s">
        <v>283</v>
      </c>
      <c r="B344" s="20">
        <v>0.7</v>
      </c>
      <c r="C344" s="20">
        <v>5</v>
      </c>
      <c r="D344" s="83" t="s">
        <v>294</v>
      </c>
      <c r="E344" s="21">
        <f t="shared" ref="E344:E350" si="112">G344*(1-$G$3*0.5)</f>
        <v>22890</v>
      </c>
      <c r="G344" s="16">
        <v>22890</v>
      </c>
      <c r="H344" s="16">
        <v>0</v>
      </c>
      <c r="I344" s="16">
        <v>0</v>
      </c>
      <c r="J344" s="94"/>
    </row>
    <row r="345" spans="1:10" ht="27">
      <c r="A345" s="82" t="s">
        <v>285</v>
      </c>
      <c r="B345" s="20">
        <v>1.5</v>
      </c>
      <c r="C345" s="20">
        <v>10</v>
      </c>
      <c r="D345" s="83" t="s">
        <v>294</v>
      </c>
      <c r="E345" s="21">
        <f t="shared" si="112"/>
        <v>34350</v>
      </c>
      <c r="G345" s="16">
        <v>34350</v>
      </c>
      <c r="H345" s="16">
        <v>0</v>
      </c>
      <c r="I345" s="16">
        <v>0</v>
      </c>
      <c r="J345" s="16"/>
    </row>
    <row r="346" spans="1:10" ht="40.5">
      <c r="A346" s="82" t="s">
        <v>171</v>
      </c>
      <c r="B346" s="20">
        <v>0.6</v>
      </c>
      <c r="C346" s="20">
        <v>4</v>
      </c>
      <c r="D346" s="20" t="s">
        <v>173</v>
      </c>
      <c r="E346" s="21">
        <f t="shared" si="112"/>
        <v>53050</v>
      </c>
      <c r="G346" s="16">
        <v>53050</v>
      </c>
      <c r="H346" s="16">
        <v>0</v>
      </c>
      <c r="I346" s="16">
        <v>0</v>
      </c>
      <c r="J346" s="94"/>
    </row>
    <row r="347" spans="1:10" ht="40.5">
      <c r="A347" s="82" t="s">
        <v>172</v>
      </c>
      <c r="B347" s="20">
        <v>0.9</v>
      </c>
      <c r="C347" s="20">
        <v>6.3</v>
      </c>
      <c r="D347" s="20" t="s">
        <v>95</v>
      </c>
      <c r="E347" s="21">
        <f t="shared" si="112"/>
        <v>54690</v>
      </c>
      <c r="G347" s="16">
        <v>54690</v>
      </c>
      <c r="H347" s="16">
        <v>0</v>
      </c>
      <c r="I347" s="16">
        <v>0</v>
      </c>
      <c r="J347" s="94"/>
    </row>
    <row r="348" spans="1:10" ht="54">
      <c r="A348" s="82" t="s">
        <v>175</v>
      </c>
      <c r="B348" s="20">
        <v>1.2</v>
      </c>
      <c r="C348" s="20">
        <v>10</v>
      </c>
      <c r="D348" s="20" t="s">
        <v>174</v>
      </c>
      <c r="E348" s="21">
        <f t="shared" si="112"/>
        <v>59750</v>
      </c>
      <c r="G348" s="16">
        <v>59750</v>
      </c>
      <c r="H348" s="16">
        <v>0</v>
      </c>
      <c r="I348" s="16">
        <v>0</v>
      </c>
      <c r="J348" s="16"/>
    </row>
    <row r="349" spans="1:10" ht="54">
      <c r="A349" s="82" t="s">
        <v>176</v>
      </c>
      <c r="B349" s="20">
        <v>1.5</v>
      </c>
      <c r="C349" s="20">
        <v>10</v>
      </c>
      <c r="D349" s="20" t="s">
        <v>174</v>
      </c>
      <c r="E349" s="21">
        <f t="shared" si="112"/>
        <v>65690</v>
      </c>
      <c r="G349" s="16">
        <v>65690</v>
      </c>
      <c r="H349" s="16">
        <v>0</v>
      </c>
      <c r="I349" s="16">
        <v>0</v>
      </c>
      <c r="J349" s="16"/>
    </row>
    <row r="350" spans="1:10" ht="54">
      <c r="A350" s="82" t="s">
        <v>177</v>
      </c>
      <c r="B350" s="20">
        <v>2.5</v>
      </c>
      <c r="C350" s="20">
        <v>16</v>
      </c>
      <c r="D350" s="20" t="s">
        <v>174</v>
      </c>
      <c r="E350" s="21">
        <f t="shared" si="112"/>
        <v>86490</v>
      </c>
      <c r="G350" s="16">
        <v>86490</v>
      </c>
      <c r="H350" s="16">
        <v>0</v>
      </c>
      <c r="I350" s="16">
        <v>0</v>
      </c>
      <c r="J350" s="16"/>
    </row>
    <row r="351" spans="1:10">
      <c r="G351" s="16">
        <v>0</v>
      </c>
      <c r="H351" s="16">
        <v>0</v>
      </c>
      <c r="I351" s="16">
        <v>0</v>
      </c>
      <c r="J351" s="16"/>
    </row>
    <row r="352" spans="1:10">
      <c r="D352" s="12" t="s">
        <v>258</v>
      </c>
      <c r="G352" s="16">
        <v>0</v>
      </c>
      <c r="H352" s="16">
        <v>0</v>
      </c>
      <c r="I352" s="16">
        <v>0</v>
      </c>
      <c r="J352" s="16"/>
    </row>
    <row r="353" spans="1:10" ht="25.5">
      <c r="A353" s="103" t="s">
        <v>259</v>
      </c>
      <c r="B353" s="103"/>
      <c r="C353" s="84" t="s">
        <v>264</v>
      </c>
      <c r="D353" s="85" t="s">
        <v>128</v>
      </c>
      <c r="E353" s="84" t="s">
        <v>10</v>
      </c>
      <c r="F353" s="72"/>
      <c r="G353" s="16">
        <v>0</v>
      </c>
      <c r="H353" s="16">
        <v>0</v>
      </c>
      <c r="I353" s="16">
        <v>0</v>
      </c>
      <c r="J353" s="16"/>
    </row>
    <row r="354" spans="1:10" ht="54">
      <c r="A354" s="104" t="s">
        <v>260</v>
      </c>
      <c r="B354" s="104"/>
      <c r="C354" s="86" t="s">
        <v>263</v>
      </c>
      <c r="D354" s="87" t="s">
        <v>261</v>
      </c>
      <c r="E354" s="21">
        <f t="shared" ref="E354" si="113">G354*(1-$G$3)</f>
        <v>1850</v>
      </c>
      <c r="F354" s="88" t="s">
        <v>262</v>
      </c>
      <c r="G354" s="16">
        <v>1850</v>
      </c>
      <c r="H354" s="16">
        <v>0</v>
      </c>
      <c r="I354" s="16">
        <v>0</v>
      </c>
      <c r="J354" s="16"/>
    </row>
    <row r="355" spans="1:10">
      <c r="G355" s="16"/>
      <c r="H355" s="16"/>
      <c r="I355" s="58"/>
      <c r="J355" s="16"/>
    </row>
  </sheetData>
  <sheetProtection formatColumns="0" formatRows="0"/>
  <mergeCells count="12">
    <mergeCell ref="A1:B1"/>
    <mergeCell ref="C1:D1"/>
    <mergeCell ref="A353:B353"/>
    <mergeCell ref="A354:B354"/>
    <mergeCell ref="A332:D332"/>
    <mergeCell ref="A333:D333"/>
    <mergeCell ref="A334:D334"/>
    <mergeCell ref="A335:D335"/>
    <mergeCell ref="A336:D336"/>
    <mergeCell ref="A337:D337"/>
    <mergeCell ref="A338:D338"/>
    <mergeCell ref="A339:D339"/>
  </mergeCells>
  <phoneticPr fontId="19" type="noConversion"/>
  <hyperlinks>
    <hyperlink ref="D343" location="Лист2!A1" display="подробнее"/>
    <hyperlink ref="D344:D345" location="Лист2!A1" display="подробнее"/>
    <hyperlink ref="C1" r:id="rId1"/>
    <hyperlink ref="E1" r:id="rId2"/>
  </hyperlinks>
  <pageMargins left="0.7" right="0.7" top="0.75" bottom="0.75" header="0.3" footer="0.3"/>
  <pageSetup paperSize="9" orientation="portrait" r:id="rId3"/>
  <ignoredErrors>
    <ignoredError sqref="E122 E116" twoDigitTextYear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14" sqref="I14"/>
    </sheetView>
  </sheetViews>
  <sheetFormatPr defaultColWidth="8.85546875" defaultRowHeight="15"/>
  <cols>
    <col min="1" max="1" width="22.140625" customWidth="1"/>
    <col min="2" max="2" width="9.5703125" bestFit="1" customWidth="1"/>
    <col min="3" max="3" width="15.140625" customWidth="1"/>
    <col min="4" max="4" width="10.85546875" customWidth="1"/>
    <col min="5" max="5" width="14.140625" customWidth="1"/>
    <col min="6" max="6" width="10.140625" customWidth="1"/>
    <col min="7" max="7" width="13.85546875" customWidth="1"/>
  </cols>
  <sheetData>
    <row r="1" spans="1:10" ht="24">
      <c r="A1" s="5" t="s">
        <v>286</v>
      </c>
      <c r="B1" s="5" t="s">
        <v>287</v>
      </c>
      <c r="C1" s="5" t="s">
        <v>287</v>
      </c>
      <c r="D1" s="5" t="s">
        <v>288</v>
      </c>
      <c r="E1" s="5" t="s">
        <v>288</v>
      </c>
      <c r="F1" s="5" t="s">
        <v>289</v>
      </c>
      <c r="G1" s="5" t="s">
        <v>289</v>
      </c>
    </row>
    <row r="2" spans="1:10" ht="24">
      <c r="A2" s="5"/>
      <c r="B2" s="5" t="s">
        <v>290</v>
      </c>
      <c r="C2" s="5" t="s">
        <v>291</v>
      </c>
      <c r="D2" s="5" t="s">
        <v>290</v>
      </c>
      <c r="E2" s="5" t="s">
        <v>291</v>
      </c>
      <c r="F2" s="5" t="s">
        <v>290</v>
      </c>
      <c r="G2" s="5" t="s">
        <v>291</v>
      </c>
    </row>
    <row r="3" spans="1:10">
      <c r="A3" s="5" t="s">
        <v>292</v>
      </c>
      <c r="B3" s="5">
        <v>5</v>
      </c>
      <c r="C3" s="5">
        <v>4</v>
      </c>
      <c r="D3" s="5">
        <v>8</v>
      </c>
      <c r="E3" s="5">
        <v>6</v>
      </c>
      <c r="F3" s="5">
        <v>16</v>
      </c>
      <c r="G3" s="5">
        <v>14</v>
      </c>
    </row>
    <row r="4" spans="1:10">
      <c r="A4" s="5" t="s">
        <v>88</v>
      </c>
      <c r="B4" s="5">
        <v>3</v>
      </c>
      <c r="C4" s="5">
        <v>3</v>
      </c>
      <c r="D4" s="5">
        <v>6</v>
      </c>
      <c r="E4" s="5">
        <v>5</v>
      </c>
      <c r="F4" s="5">
        <v>12</v>
      </c>
      <c r="G4" s="5">
        <v>10</v>
      </c>
    </row>
    <row r="5" spans="1:10">
      <c r="A5" s="5" t="s">
        <v>87</v>
      </c>
      <c r="B5" s="5">
        <v>2</v>
      </c>
      <c r="C5" s="5">
        <v>2</v>
      </c>
      <c r="D5" s="5">
        <v>4</v>
      </c>
      <c r="E5" s="5">
        <v>3</v>
      </c>
      <c r="F5" s="5">
        <v>9</v>
      </c>
      <c r="G5" s="5">
        <v>8</v>
      </c>
    </row>
    <row r="6" spans="1:10">
      <c r="A6" s="5" t="s">
        <v>89</v>
      </c>
      <c r="B6" s="5">
        <v>2</v>
      </c>
      <c r="C6" s="5">
        <v>1</v>
      </c>
      <c r="D6" s="5">
        <v>3</v>
      </c>
      <c r="E6" s="5">
        <v>2</v>
      </c>
      <c r="F6" s="5">
        <v>6</v>
      </c>
      <c r="G6" s="5">
        <v>5</v>
      </c>
    </row>
    <row r="7" spans="1:10">
      <c r="A7" s="5" t="s">
        <v>90</v>
      </c>
      <c r="B7" s="5">
        <v>3</v>
      </c>
      <c r="C7" s="5">
        <v>2</v>
      </c>
      <c r="D7" s="5">
        <v>5</v>
      </c>
      <c r="E7" s="5">
        <v>3</v>
      </c>
      <c r="F7" s="5">
        <v>11</v>
      </c>
      <c r="G7" s="5">
        <v>9</v>
      </c>
    </row>
    <row r="8" spans="1:10">
      <c r="A8" s="5" t="s">
        <v>92</v>
      </c>
      <c r="B8" s="5">
        <v>2</v>
      </c>
      <c r="C8" s="5">
        <v>2</v>
      </c>
      <c r="D8" s="5">
        <v>4</v>
      </c>
      <c r="E8" s="5">
        <v>3</v>
      </c>
      <c r="F8" s="5">
        <v>10</v>
      </c>
      <c r="G8" s="5">
        <v>8</v>
      </c>
    </row>
    <row r="9" spans="1:10">
      <c r="A9" s="5" t="s">
        <v>91</v>
      </c>
      <c r="B9" s="5">
        <v>1</v>
      </c>
      <c r="C9" s="5">
        <v>1</v>
      </c>
      <c r="D9" s="5">
        <v>2</v>
      </c>
      <c r="E9" s="5">
        <v>2</v>
      </c>
      <c r="F9" s="5">
        <v>5</v>
      </c>
      <c r="G9" s="5">
        <v>4</v>
      </c>
    </row>
    <row r="10" spans="1:10">
      <c r="A10" s="5" t="s">
        <v>93</v>
      </c>
      <c r="B10" s="5">
        <v>1</v>
      </c>
      <c r="C10" s="5" t="s">
        <v>293</v>
      </c>
      <c r="D10" s="5">
        <v>2</v>
      </c>
      <c r="E10" s="5">
        <v>1</v>
      </c>
      <c r="F10" s="5">
        <v>5</v>
      </c>
      <c r="G10" s="5">
        <v>4</v>
      </c>
    </row>
    <row r="11" spans="1:10">
      <c r="A11" s="5" t="s">
        <v>94</v>
      </c>
      <c r="B11" s="5">
        <v>1</v>
      </c>
      <c r="C11" s="5">
        <v>1</v>
      </c>
      <c r="D11" s="5">
        <v>3</v>
      </c>
      <c r="E11" s="5">
        <v>2</v>
      </c>
      <c r="F11" s="5">
        <v>6</v>
      </c>
      <c r="G11" s="5">
        <v>5</v>
      </c>
    </row>
    <row r="12" spans="1:10">
      <c r="A12" s="5" t="s">
        <v>95</v>
      </c>
      <c r="B12" s="5" t="s">
        <v>293</v>
      </c>
      <c r="C12" s="5" t="s">
        <v>293</v>
      </c>
      <c r="D12" s="5">
        <v>1</v>
      </c>
      <c r="E12" s="5">
        <v>1</v>
      </c>
      <c r="F12" s="5">
        <v>3</v>
      </c>
      <c r="G12" s="5">
        <v>3</v>
      </c>
    </row>
    <row r="13" spans="1:10">
      <c r="A13" s="5"/>
      <c r="B13" s="5"/>
      <c r="C13" s="5"/>
      <c r="D13" s="5"/>
      <c r="E13" s="5"/>
      <c r="F13" s="5"/>
      <c r="G13" s="5"/>
      <c r="H13" s="3"/>
      <c r="I13" s="3"/>
      <c r="J13" s="3"/>
    </row>
    <row r="14" spans="1:10">
      <c r="A14" s="5" t="s">
        <v>221</v>
      </c>
      <c r="B14" s="5">
        <v>3</v>
      </c>
      <c r="C14" s="5">
        <v>2</v>
      </c>
      <c r="D14" s="5">
        <v>5</v>
      </c>
      <c r="E14" s="5">
        <v>4</v>
      </c>
      <c r="F14" s="5">
        <v>12</v>
      </c>
      <c r="G14" s="5">
        <v>10</v>
      </c>
      <c r="H14" s="3"/>
      <c r="I14" s="3"/>
      <c r="J14" s="3"/>
    </row>
    <row r="15" spans="1:10">
      <c r="A15" s="5" t="s">
        <v>223</v>
      </c>
      <c r="B15" s="5">
        <v>2</v>
      </c>
      <c r="C15" s="5">
        <v>2</v>
      </c>
      <c r="D15" s="5">
        <v>3</v>
      </c>
      <c r="E15" s="5">
        <v>3</v>
      </c>
      <c r="F15" s="5">
        <v>7</v>
      </c>
      <c r="G15" s="5">
        <v>6</v>
      </c>
      <c r="H15" s="3"/>
      <c r="I15" s="3"/>
      <c r="J15" s="3"/>
    </row>
    <row r="16" spans="1:10">
      <c r="A16" s="5" t="s">
        <v>225</v>
      </c>
      <c r="B16" s="5">
        <v>1</v>
      </c>
      <c r="C16" s="5">
        <v>1</v>
      </c>
      <c r="D16" s="5">
        <v>2</v>
      </c>
      <c r="E16" s="5">
        <v>2</v>
      </c>
      <c r="F16" s="5">
        <v>5</v>
      </c>
      <c r="G16" s="5">
        <v>4</v>
      </c>
      <c r="H16" s="3"/>
      <c r="I16" s="3"/>
      <c r="J16" s="3"/>
    </row>
    <row r="17" spans="1:10">
      <c r="A17" s="5" t="s">
        <v>268</v>
      </c>
      <c r="B17" s="5">
        <v>1</v>
      </c>
      <c r="C17" s="5" t="s">
        <v>293</v>
      </c>
      <c r="D17" s="5">
        <v>2</v>
      </c>
      <c r="E17" s="5">
        <v>1</v>
      </c>
      <c r="F17" s="5">
        <v>4</v>
      </c>
      <c r="G17" s="5">
        <v>3</v>
      </c>
      <c r="J17" s="3"/>
    </row>
    <row r="18" spans="1:10">
      <c r="A18" s="5" t="s">
        <v>269</v>
      </c>
      <c r="B18" s="5" t="s">
        <v>293</v>
      </c>
      <c r="C18" s="5" t="s">
        <v>293</v>
      </c>
      <c r="D18" s="5">
        <v>1</v>
      </c>
      <c r="E18" s="5">
        <v>1</v>
      </c>
      <c r="F18" s="5">
        <v>3</v>
      </c>
      <c r="G18" s="5">
        <v>2</v>
      </c>
      <c r="J18" s="3"/>
    </row>
    <row r="19" spans="1:10">
      <c r="J19" s="3"/>
    </row>
    <row r="20" spans="1:10">
      <c r="J20" s="3"/>
    </row>
    <row r="22" spans="1:10">
      <c r="J22" s="4"/>
    </row>
    <row r="23" spans="1:10">
      <c r="J23" s="4"/>
    </row>
    <row r="24" spans="1:10">
      <c r="J24" s="4"/>
    </row>
    <row r="25" spans="1:10">
      <c r="J2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Tropik-Line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 Tropik-Line 15.05.2020</dc:title>
  <dc:creator>Алиса Пухова;Емельянцев Александр</dc:creator>
  <cp:lastModifiedBy>Пользователь Windows</cp:lastModifiedBy>
  <cp:lastPrinted>2018-07-24T11:36:23Z</cp:lastPrinted>
  <dcterms:created xsi:type="dcterms:W3CDTF">2016-04-13T12:45:07Z</dcterms:created>
  <dcterms:modified xsi:type="dcterms:W3CDTF">2022-11-01T06:58:40Z</dcterms:modified>
</cp:coreProperties>
</file>